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tjelic\Desktop\ZAVRŠNI RAČUN-UV 12-2023\IZVJEŠTAJ O IZVRŠENJU FIN.PLANA 2023\"/>
    </mc:Choice>
  </mc:AlternateContent>
  <xr:revisionPtr revIDLastSave="0" documentId="13_ncr:1_{C723713D-CAB3-49DF-A9F6-A31F0C29D869}" xr6:coauthVersionLast="47" xr6:coauthVersionMax="47" xr10:uidLastSave="{00000000-0000-0000-0000-000000000000}"/>
  <bookViews>
    <workbookView xWindow="-120" yWindow="-120" windowWidth="29040" windowHeight="15840" firstSheet="2" activeTab="6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rashoda'!$B$1:$I$87</definedName>
    <definedName name="_xlnm.Print_Area" localSheetId="0">SAŽETAK!$B$1:$K$28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8" i="7" l="1"/>
  <c r="I36" i="7"/>
  <c r="I51" i="7"/>
  <c r="I83" i="7"/>
  <c r="I84" i="7"/>
  <c r="I85" i="7"/>
  <c r="I86" i="7"/>
  <c r="I87" i="7"/>
  <c r="I88" i="7"/>
  <c r="I89" i="7"/>
  <c r="H82" i="7"/>
  <c r="K11" i="3"/>
  <c r="K12" i="3"/>
  <c r="K13" i="3"/>
  <c r="K14" i="3"/>
  <c r="K15" i="3"/>
  <c r="L15" i="3"/>
  <c r="K88" i="3"/>
  <c r="K89" i="3"/>
  <c r="K90" i="3"/>
  <c r="K91" i="3"/>
  <c r="K92" i="3"/>
  <c r="K93" i="3"/>
  <c r="K94" i="3"/>
  <c r="K95" i="3"/>
  <c r="K96" i="3"/>
  <c r="K25" i="3"/>
  <c r="L35" i="1"/>
  <c r="L34" i="1"/>
  <c r="K35" i="1"/>
  <c r="K34" i="1"/>
  <c r="I12" i="7"/>
  <c r="H124" i="7"/>
  <c r="H119" i="7"/>
  <c r="H51" i="7"/>
  <c r="H52" i="7"/>
  <c r="I52" i="7" s="1"/>
  <c r="I56" i="7"/>
  <c r="I57" i="7"/>
  <c r="I53" i="7"/>
  <c r="I54" i="7"/>
  <c r="I55" i="7"/>
  <c r="H12" i="7" l="1"/>
  <c r="I49" i="7"/>
  <c r="I48" i="7"/>
  <c r="I50" i="7"/>
  <c r="H9" i="8"/>
  <c r="H10" i="8"/>
  <c r="H8" i="8"/>
  <c r="G9" i="8"/>
  <c r="G10" i="8"/>
  <c r="G11" i="8"/>
  <c r="G12" i="8"/>
  <c r="G8" i="8"/>
  <c r="F9" i="8"/>
  <c r="H73" i="5" l="1"/>
  <c r="H74" i="5"/>
  <c r="H75" i="5"/>
  <c r="H77" i="5"/>
  <c r="H80" i="5"/>
  <c r="H82" i="5"/>
  <c r="G79" i="5"/>
  <c r="G81" i="5"/>
  <c r="G82" i="5"/>
  <c r="G83" i="5"/>
  <c r="C78" i="5"/>
  <c r="F78" i="5"/>
  <c r="G78" i="5" s="1"/>
  <c r="F68" i="5"/>
  <c r="F63" i="5"/>
  <c r="F62" i="5" s="1"/>
  <c r="F56" i="5"/>
  <c r="H56" i="5" s="1"/>
  <c r="H58" i="5"/>
  <c r="G59" i="5"/>
  <c r="G60" i="5"/>
  <c r="H47" i="5"/>
  <c r="H48" i="5"/>
  <c r="H49" i="5"/>
  <c r="H51" i="5"/>
  <c r="H53" i="5"/>
  <c r="G53" i="5"/>
  <c r="F52" i="5"/>
  <c r="H52" i="5" s="1"/>
  <c r="F46" i="5"/>
  <c r="F38" i="5"/>
  <c r="F37" i="5" s="1"/>
  <c r="H33" i="5"/>
  <c r="G32" i="5"/>
  <c r="G33" i="5"/>
  <c r="F24" i="5"/>
  <c r="H11" i="5"/>
  <c r="H15" i="5"/>
  <c r="H16" i="5"/>
  <c r="H17" i="5"/>
  <c r="H19" i="5"/>
  <c r="H20" i="5"/>
  <c r="H21" i="5"/>
  <c r="H22" i="5"/>
  <c r="G11" i="5"/>
  <c r="G12" i="5"/>
  <c r="G13" i="5"/>
  <c r="G15" i="5"/>
  <c r="G16" i="5"/>
  <c r="G17" i="5"/>
  <c r="G19" i="5"/>
  <c r="G20" i="5"/>
  <c r="G21" i="5"/>
  <c r="G22" i="5"/>
  <c r="F9" i="5"/>
  <c r="L97" i="3"/>
  <c r="K97" i="3"/>
  <c r="L41" i="3"/>
  <c r="K26" i="3"/>
  <c r="L26" i="3"/>
  <c r="L14" i="3"/>
  <c r="L12" i="3"/>
  <c r="G9" i="3" l="1"/>
  <c r="K9" i="3" s="1"/>
  <c r="C51" i="5"/>
  <c r="G51" i="5" s="1"/>
  <c r="C56" i="5"/>
  <c r="G56" i="5" s="1"/>
  <c r="C9" i="5"/>
  <c r="K47" i="3"/>
  <c r="L47" i="3"/>
  <c r="L9" i="3"/>
  <c r="E10" i="5"/>
  <c r="E8" i="5" s="1"/>
  <c r="D10" i="5"/>
  <c r="I8" i="3"/>
  <c r="H8" i="3"/>
  <c r="I61" i="7"/>
  <c r="I62" i="7"/>
  <c r="I63" i="7"/>
  <c r="I47" i="7"/>
  <c r="I46" i="7"/>
  <c r="I44" i="7"/>
  <c r="I43" i="7"/>
  <c r="I41" i="7"/>
  <c r="I40" i="7"/>
  <c r="I39" i="7"/>
  <c r="I38" i="7"/>
  <c r="I37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19" i="7"/>
  <c r="I18" i="7"/>
  <c r="I16" i="7"/>
  <c r="I17" i="7"/>
  <c r="L94" i="3"/>
  <c r="L93" i="3"/>
  <c r="I82" i="7"/>
  <c r="I90" i="7"/>
  <c r="I14" i="7"/>
  <c r="I15" i="7"/>
  <c r="I20" i="7"/>
  <c r="I42" i="7"/>
  <c r="I45" i="7"/>
  <c r="G69" i="7"/>
  <c r="F69" i="7"/>
  <c r="I60" i="7"/>
  <c r="H104" i="7"/>
  <c r="H113" i="7"/>
  <c r="H108" i="7" s="1"/>
  <c r="H81" i="7"/>
  <c r="I81" i="7" s="1"/>
  <c r="I70" i="7"/>
  <c r="I59" i="7"/>
  <c r="H94" i="7"/>
  <c r="H93" i="7" s="1"/>
  <c r="I13" i="7"/>
  <c r="G36" i="5"/>
  <c r="H36" i="5"/>
  <c r="C68" i="5"/>
  <c r="C62" i="5" s="1"/>
  <c r="D68" i="5"/>
  <c r="E68" i="5"/>
  <c r="C77" i="5"/>
  <c r="G77" i="5" s="1"/>
  <c r="D46" i="5"/>
  <c r="E46" i="5"/>
  <c r="C46" i="5"/>
  <c r="K41" i="3"/>
  <c r="H65" i="5"/>
  <c r="H69" i="5"/>
  <c r="H70" i="5"/>
  <c r="H71" i="5"/>
  <c r="H83" i="5"/>
  <c r="H64" i="5"/>
  <c r="G64" i="5"/>
  <c r="G65" i="5"/>
  <c r="G69" i="5"/>
  <c r="G70" i="5"/>
  <c r="G71" i="5"/>
  <c r="H63" i="5"/>
  <c r="H39" i="5"/>
  <c r="H40" i="5"/>
  <c r="H41" i="5"/>
  <c r="H42" i="5"/>
  <c r="G39" i="5"/>
  <c r="G40" i="5"/>
  <c r="G41" i="5"/>
  <c r="G42" i="5"/>
  <c r="G47" i="5"/>
  <c r="G48" i="5"/>
  <c r="G49" i="5"/>
  <c r="H38" i="5"/>
  <c r="G38" i="5"/>
  <c r="G8" i="5"/>
  <c r="H92" i="7" l="1"/>
  <c r="H46" i="5"/>
  <c r="I69" i="7"/>
  <c r="H68" i="5"/>
  <c r="G46" i="5"/>
  <c r="G63" i="5"/>
  <c r="H8" i="5"/>
  <c r="H26" i="5"/>
  <c r="G26" i="5"/>
  <c r="G28" i="5"/>
  <c r="H34" i="5"/>
  <c r="G34" i="5"/>
  <c r="G27" i="5"/>
  <c r="H25" i="5"/>
  <c r="G25" i="5"/>
  <c r="G10" i="5"/>
  <c r="H10" i="5"/>
  <c r="K14" i="1"/>
  <c r="L14" i="1"/>
  <c r="G15" i="1"/>
  <c r="G16" i="1" s="1"/>
  <c r="J15" i="1"/>
  <c r="L15" i="1" s="1"/>
  <c r="L96" i="3"/>
  <c r="L88" i="3"/>
  <c r="L89" i="3"/>
  <c r="L90" i="3"/>
  <c r="L91" i="3"/>
  <c r="L92" i="3"/>
  <c r="L95" i="3"/>
  <c r="L87" i="3"/>
  <c r="K87" i="3"/>
  <c r="L83" i="3"/>
  <c r="L82" i="3"/>
  <c r="K83" i="3"/>
  <c r="K82" i="3"/>
  <c r="L81" i="3"/>
  <c r="K81" i="3"/>
  <c r="L80" i="3"/>
  <c r="K80" i="3"/>
  <c r="L79" i="3"/>
  <c r="L78" i="3"/>
  <c r="K78" i="3"/>
  <c r="L77" i="3"/>
  <c r="K77" i="3"/>
  <c r="K76" i="3"/>
  <c r="L76" i="3"/>
  <c r="L75" i="3"/>
  <c r="L74" i="3"/>
  <c r="K74" i="3"/>
  <c r="L73" i="3"/>
  <c r="K73" i="3"/>
  <c r="L72" i="3"/>
  <c r="K72" i="3"/>
  <c r="L70" i="3"/>
  <c r="L71" i="3"/>
  <c r="K70" i="3"/>
  <c r="K71" i="3"/>
  <c r="L68" i="3"/>
  <c r="K68" i="3"/>
  <c r="L67" i="3"/>
  <c r="K67" i="3"/>
  <c r="L66" i="3"/>
  <c r="K66" i="3"/>
  <c r="L65" i="3"/>
  <c r="K65" i="3"/>
  <c r="L64" i="3"/>
  <c r="K64" i="3"/>
  <c r="L63" i="3"/>
  <c r="K63" i="3"/>
  <c r="L62" i="3"/>
  <c r="K62" i="3"/>
  <c r="L61" i="3"/>
  <c r="K61" i="3"/>
  <c r="K60" i="3"/>
  <c r="L60" i="3"/>
  <c r="K59" i="3"/>
  <c r="L59" i="3"/>
  <c r="L58" i="3"/>
  <c r="K58" i="3"/>
  <c r="L57" i="3"/>
  <c r="K57" i="3"/>
  <c r="L56" i="3"/>
  <c r="K56" i="3"/>
  <c r="L55" i="3"/>
  <c r="K55" i="3"/>
  <c r="L51" i="3"/>
  <c r="L52" i="3"/>
  <c r="L53" i="3"/>
  <c r="L54" i="3"/>
  <c r="L84" i="3"/>
  <c r="L85" i="3"/>
  <c r="L86" i="3"/>
  <c r="K51" i="3"/>
  <c r="K52" i="3"/>
  <c r="K53" i="3"/>
  <c r="K54" i="3"/>
  <c r="K84" i="3"/>
  <c r="K85" i="3"/>
  <c r="K86" i="3"/>
  <c r="L42" i="3"/>
  <c r="L43" i="3"/>
  <c r="L44" i="3"/>
  <c r="L45" i="3"/>
  <c r="L46" i="3"/>
  <c r="L48" i="3"/>
  <c r="L49" i="3"/>
  <c r="L50" i="3"/>
  <c r="K42" i="3"/>
  <c r="K43" i="3"/>
  <c r="K44" i="3"/>
  <c r="K45" i="3"/>
  <c r="K46" i="3"/>
  <c r="K48" i="3"/>
  <c r="K49" i="3"/>
  <c r="K50" i="3"/>
  <c r="L40" i="3"/>
  <c r="K40" i="3"/>
  <c r="K30" i="3"/>
  <c r="K29" i="3"/>
  <c r="L29" i="3"/>
  <c r="K28" i="3"/>
  <c r="L28" i="3"/>
  <c r="L25" i="3"/>
  <c r="L27" i="3"/>
  <c r="K27" i="3"/>
  <c r="L19" i="3"/>
  <c r="L20" i="3"/>
  <c r="K19" i="3"/>
  <c r="K20" i="3"/>
  <c r="L18" i="3"/>
  <c r="K18" i="3"/>
  <c r="L10" i="3"/>
  <c r="L11" i="3"/>
  <c r="L13" i="3"/>
  <c r="L21" i="3"/>
  <c r="L22" i="3"/>
  <c r="L23" i="3"/>
  <c r="L24" i="3"/>
  <c r="L8" i="3"/>
  <c r="K10" i="3"/>
  <c r="K21" i="3"/>
  <c r="K22" i="3"/>
  <c r="K23" i="3"/>
  <c r="K24" i="3"/>
  <c r="K8" i="3"/>
  <c r="L13" i="1"/>
  <c r="L10" i="1"/>
  <c r="K13" i="1"/>
  <c r="K10" i="1"/>
  <c r="J12" i="1"/>
  <c r="K15" i="1" l="1"/>
  <c r="L12" i="1"/>
  <c r="K12" i="1"/>
  <c r="J16" i="1"/>
  <c r="L16" i="1" l="1"/>
  <c r="K16" i="1"/>
</calcChain>
</file>

<file path=xl/sharedStrings.xml><?xml version="1.0" encoding="utf-8"?>
<sst xmlns="http://schemas.openxmlformats.org/spreadsheetml/2006/main" count="457" uniqueCount="235">
  <si>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</si>
  <si>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</si>
  <si>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</si>
  <si>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</si>
  <si>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</si>
  <si>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</si>
  <si>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</si>
  <si>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</si>
  <si>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</si>
  <si>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</si>
  <si>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</si>
  <si>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</si>
  <si>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</si>
  <si>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</si>
  <si>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</si>
  <si>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</si>
  <si>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</si>
  <si>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</si>
  <si>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</si>
  <si>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</si>
  <si>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</si>
  <si>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</si>
  <si>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</si>
  <si>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</si>
  <si>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</si>
  <si>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</si>
  <si>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</si>
  <si>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Prihodi od prodaje nefinancijske imovine</t>
  </si>
  <si>
    <t>Prihodi od prodaje proizvedene dugotrajne imovine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</si>
  <si>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</si>
  <si>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</si>
  <si>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</si>
  <si>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</si>
  <si>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</si>
  <si>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</si>
  <si>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</si>
  <si>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</si>
  <si>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</si>
  <si>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</si>
  <si>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</si>
  <si>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</si>
  <si>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</si>
  <si>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</si>
  <si>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</si>
  <si>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</si>
  <si>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</si>
  <si>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</si>
  <si>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</si>
  <si>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</si>
  <si>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</si>
  <si>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</si>
  <si>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</si>
  <si>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</si>
  <si>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</si>
  <si>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</si>
  <si>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</si>
  <si>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</si>
  <si>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</si>
  <si>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</si>
  <si>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</si>
  <si>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</si>
  <si>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</si>
  <si>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</si>
  <si>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</si>
  <si>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</si>
  <si>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</si>
  <si>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 xml:space="preserve">OSTVARENJE/IZVRŠENJE 
1.-6.2022. </t>
  </si>
  <si>
    <t xml:space="preserve">OSTVARENJE/IZVRŠENJE 
1.-6.2023. </t>
  </si>
  <si>
    <t>PRIJENOS SREDSTAVA U SLJEDEĆE RAZDOBLJE</t>
  </si>
  <si>
    <t xml:space="preserve">NETO FINANCIRANJE </t>
  </si>
  <si>
    <t xml:space="preserve">VIŠAK/MANJAK + NETO FINANCIRANJE </t>
  </si>
  <si>
    <t>Kapitalne pomoći od institucija i tijela EU</t>
  </si>
  <si>
    <t>Pomoći od međunarodnih organizacija te institucija i tijela EU</t>
  </si>
  <si>
    <t>Prijenosi između proračunskih korisnika istog proračuna</t>
  </si>
  <si>
    <t>Kapitalni prijenosi između proračunskih korisnika istog proračuna</t>
  </si>
  <si>
    <t>Prihodi od upravnih i administrativnih pristojbi</t>
  </si>
  <si>
    <t>Prihodi po posebnim propisima</t>
  </si>
  <si>
    <t>Ostali nespomenuti prihodi</t>
  </si>
  <si>
    <t>Prihodi od pruženih usluga</t>
  </si>
  <si>
    <t>Donacije od pravnih i fizičkih osoba izvan općeg proračuna</t>
  </si>
  <si>
    <t>Tekuće donacije</t>
  </si>
  <si>
    <t>Prihodi iz nadležnog proračuna i od HZZO-a na temelju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</si>
  <si>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</si>
  <si>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</si>
  <si>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</si>
  <si>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Plaće za posebne uvjete rada</t>
  </si>
  <si>
    <t>Ostali rashodi za zaposlene</t>
  </si>
  <si>
    <t>Doprinosi na plaće</t>
  </si>
  <si>
    <t>Doprinosi za obvezno zdravstveno osiguranje</t>
  </si>
  <si>
    <t>Naknada za prijevoz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</si>
  <si>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</si>
  <si>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</si>
  <si>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</si>
  <si>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</si>
  <si>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</si>
  <si>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</si>
  <si>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Sitan inventar i autogume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</si>
  <si>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</si>
  <si>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</si>
  <si>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</si>
  <si>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</si>
  <si>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informiranje</t>
  </si>
  <si>
    <t>Komunalne usluge</t>
  </si>
  <si>
    <t>Zdravstvene i veterinarske usluge</t>
  </si>
  <si>
    <t>Intelektualne i osobne usluge</t>
  </si>
  <si>
    <t>Ostali nespomenuti rashodi poslovanja</t>
  </si>
  <si>
    <t>Računalne usluge</t>
  </si>
  <si>
    <t>Ostale usluge</t>
  </si>
  <si>
    <t>Naknade za rad predstavničkih i izvršnih tijela</t>
  </si>
  <si>
    <t>Premije osiguranja</t>
  </si>
  <si>
    <t>Pristojbe i naknade</t>
  </si>
  <si>
    <t>Financijski rashodi</t>
  </si>
  <si>
    <t>Ostali financijski rashodi</t>
  </si>
  <si>
    <t>Bankarske usluge i usluge platnog promet</t>
  </si>
  <si>
    <t>Ostali nespomenuti financijski rashodi</t>
  </si>
  <si>
    <t>Naknade građanima i kućanstvima na temelju osiguranja i dr.naknade</t>
  </si>
  <si>
    <t>Ostale naknade građanima i kućanstvima iz proračuna</t>
  </si>
  <si>
    <t>Naknade građanima i kućanstvima u novcu</t>
  </si>
  <si>
    <t>Naknade građanima i kućanstvima u naravi</t>
  </si>
  <si>
    <t>Rashodi za nabavu proizvedene dugotrajne imovine</t>
  </si>
  <si>
    <t>Postrojenja i oprema</t>
  </si>
  <si>
    <t>Uredska oprema i namještaj</t>
  </si>
  <si>
    <t>Oprema za održavanje i zaštitu</t>
  </si>
  <si>
    <t>Uređaji, strojevi i oprema za ostale namjene</t>
  </si>
  <si>
    <t>Komunikacijska oprema</t>
  </si>
  <si>
    <t>Instrumenti, uređaji i strojevi</t>
  </si>
  <si>
    <t>Sportska i glazbena oprema</t>
  </si>
  <si>
    <t>Rashodi za dodatna ulaganja na nefinancijskoj imovini</t>
  </si>
  <si>
    <t>Prijevozna sredstva</t>
  </si>
  <si>
    <t>Prijevozna sredstva u cestovom prometu</t>
  </si>
  <si>
    <t>Dodatna ulaganja na građevinskim objektima</t>
  </si>
  <si>
    <t>4 Prihodi za posebne namjene</t>
  </si>
  <si>
    <t>43 Prihodi za posebne namjene</t>
  </si>
  <si>
    <t>5 Ostale pomoći</t>
  </si>
  <si>
    <t>52 Ostale pomoći</t>
  </si>
  <si>
    <t>6 Donacije</t>
  </si>
  <si>
    <t>65 Prihodi od administ.pristojbi i po posebnim propisima</t>
  </si>
  <si>
    <t xml:space="preserve"> 563 EFRR</t>
  </si>
  <si>
    <t>63 Pomoći iz inozemstva i od subjekata unutar opće države</t>
  </si>
  <si>
    <t>67 Prihodi za financiranje rashoda posl.</t>
  </si>
  <si>
    <t>66 Ostali prihodi</t>
  </si>
  <si>
    <t>31 Rashodi za zaposlene</t>
  </si>
  <si>
    <t>32 Materijalni rashodi</t>
  </si>
  <si>
    <t>34 Financijski rashodi</t>
  </si>
  <si>
    <t>37 Naknade građanima i kućanstvima na temelju osiguranja i druge naknade</t>
  </si>
  <si>
    <t>32  Materijalni rashodi</t>
  </si>
  <si>
    <t>45 Rahodi za dodatna ulaganja na nefinancijskoj imovini</t>
  </si>
  <si>
    <t>42 Rashodi za nabavu proizvedene dugotrajne imovine</t>
  </si>
  <si>
    <t>4 Rashodi za posebne namjene</t>
  </si>
  <si>
    <t>1 Opći rashodi i izdaci</t>
  </si>
  <si>
    <t>563 EFRR</t>
  </si>
  <si>
    <t>45 Rashodi za dodatna ulaganja na nefinancijskoj imovini</t>
  </si>
  <si>
    <t xml:space="preserve">37 Naknade građanima </t>
  </si>
  <si>
    <t>3 Vlastiti rashodi</t>
  </si>
  <si>
    <t>10 Socijalna zaštita</t>
  </si>
  <si>
    <t>104 Obitelj i djeca</t>
  </si>
  <si>
    <t>107 Socijalna pomoć stanovništvu koja nije obuhvaćena redovnim socijalnim programima</t>
  </si>
  <si>
    <t>109 Aktivnosti soc.zaštite koje nisu drugdje svrstane</t>
  </si>
  <si>
    <t xml:space="preserve">A 734192 </t>
  </si>
  <si>
    <t>Skrb za djecu bez odgovarajuće roditeljske skrbi</t>
  </si>
  <si>
    <t>Proračunski rashodi</t>
  </si>
  <si>
    <t>Naknade građanima i kućanstvima na temelju osiguranja i druge naknade</t>
  </si>
  <si>
    <t>Ostali rashodi za posebne namjene</t>
  </si>
  <si>
    <t>A 795010</t>
  </si>
  <si>
    <t>Skrb za djecu bez odgovarajuće roditeljske skrbi ( ostali izvori financiranja)</t>
  </si>
  <si>
    <t>Ostale pomoći</t>
  </si>
  <si>
    <t>Vlastiti rashodi</t>
  </si>
  <si>
    <t>Rashodi plaćeni doniranim sredstvima</t>
  </si>
  <si>
    <t>A 791011</t>
  </si>
  <si>
    <t>Operativni plan konkurentnost i kohezija-infrastruktura</t>
  </si>
  <si>
    <t>Sredstva učešća za pomoći</t>
  </si>
  <si>
    <t>K 618350</t>
  </si>
  <si>
    <t>Poboljšanje infrastrukture u sustavu socijalne skrbi</t>
  </si>
  <si>
    <t>Rasodi za nabavu nefinancijske imovine</t>
  </si>
  <si>
    <t>EFRR</t>
  </si>
  <si>
    <t xml:space="preserve">Ostali rashodi </t>
  </si>
  <si>
    <t>IZVJEŠTAJ PO ORGANIZACIJSKOJ I PROGRAMSKOJ KLASIFIKACIJI</t>
  </si>
  <si>
    <t>Doprinosi za zdravstveno osiguranje</t>
  </si>
  <si>
    <t>Naknade za prijevoz, za rad na terenu i odvojeni život</t>
  </si>
  <si>
    <t>Materija i dijelovi za tekuće i investicijsko održavanje</t>
  </si>
  <si>
    <t>Sitni inventar i autogume</t>
  </si>
  <si>
    <t>Usluge promidžbe i informiranja</t>
  </si>
  <si>
    <t>Bankarske usluge i usluge platn</t>
  </si>
  <si>
    <t>Naknade građanima i kućanstvu u novcu</t>
  </si>
  <si>
    <t>Reprezentacija</t>
  </si>
  <si>
    <t>IF</t>
  </si>
  <si>
    <t>GODIŠNJI IZVJEŠTAJ O IZVRŠENJU FINANCIJSKOG PLANA CENTRA ZA DJECU ZAGREB ZA 2023.GODINU</t>
  </si>
  <si>
    <t>SAŽETAK</t>
  </si>
  <si>
    <t>OSTVARENJE/IZVRŠENJE 
2022.</t>
  </si>
  <si>
    <t>IZVORNI PLAN  2023.</t>
  </si>
  <si>
    <t>TEKUĆI PLAN 2023.</t>
  </si>
  <si>
    <t xml:space="preserve">OSTVARENJE/IZVRŠENJE 
2023. </t>
  </si>
  <si>
    <t>A.RAČUN PRIHODA I RASHODA</t>
  </si>
  <si>
    <t>B.RAČUN FINANCIRANJA</t>
  </si>
  <si>
    <t xml:space="preserve">OSTVARENJE/IZVRŠENJE 
2022. </t>
  </si>
  <si>
    <t>C.RASPOLOŽIVA SREDSTVA IZ PRETHODNE GODINE</t>
  </si>
  <si>
    <t>VIŠAK/MANJAK PRIHODA IZ PRETHODNE GODINE</t>
  </si>
  <si>
    <t>VIŠAK/MANJAK+NETO FINANCIRANJE+VIŠAK/MANJAK PRIHODA IZ PRETHODNE GODINE</t>
  </si>
  <si>
    <t>OSTVARENJE/ IZVRŠENJE 
2022.</t>
  </si>
  <si>
    <t>IZVORNI PLAN 2023.</t>
  </si>
  <si>
    <t xml:space="preserve">OSTVARENJE/ IZVRŠENJE 
2023. </t>
  </si>
  <si>
    <t xml:space="preserve">OSTVARENJE/ IZVRŠENJE 
2022. </t>
  </si>
  <si>
    <t xml:space="preserve">A. RAČUN PRIHODA I RASHODA </t>
  </si>
  <si>
    <t xml:space="preserve"> IZVRŠENJE 
2022. </t>
  </si>
  <si>
    <t xml:space="preserve"> IZVRŠENJE 
2023. </t>
  </si>
  <si>
    <t>B. RAČUN FINANCIRANJA</t>
  </si>
  <si>
    <t>Razdjel: 086 Ministarstvo rada,mirovinskog sustava,obitelji i socijalne politike</t>
  </si>
  <si>
    <t>Glava: 60 Proračunski korisnici u socijalnoj skrbi</t>
  </si>
  <si>
    <t>Ustanova: 215 Centar za djecu Zagreb, Ulica Vladimira Nazora 49, 10 000 Zagreb, RKP 7219</t>
  </si>
  <si>
    <t>UKUPNI RASHODI</t>
  </si>
  <si>
    <t>Pomoći od izvanproračunskih korisnika</t>
  </si>
  <si>
    <t>Tekuće pomoći od izvanproračunskih korisnika</t>
  </si>
  <si>
    <t>45 Rashodi za dodatna ulaganja na građevinskim objektima</t>
  </si>
  <si>
    <t>42 Rashodi za nabavu proizv.dug.imov.</t>
  </si>
  <si>
    <t>Materijali i sirovine</t>
  </si>
  <si>
    <t>Prijevozna sredstva u cestovnom prometu</t>
  </si>
  <si>
    <t>K 79200</t>
  </si>
  <si>
    <t>T797014</t>
  </si>
  <si>
    <t>Razvoj socijalnih usluga u zajednici-NPOO</t>
  </si>
  <si>
    <t>Obnova voznog parka u sustavu socijalne skrbi</t>
  </si>
  <si>
    <t>Tekuće pomoći od institucija i tijela EU</t>
  </si>
  <si>
    <t>Kapitalne donacije</t>
  </si>
  <si>
    <t>581 Mehanizam za oporavak i otpornost</t>
  </si>
  <si>
    <t>61 Donacije</t>
  </si>
  <si>
    <t>45 Dodatna ulaganja na građevinskim objektima</t>
  </si>
  <si>
    <t>Ostali rashodi</t>
  </si>
  <si>
    <t>Plaća za redovan rad</t>
  </si>
  <si>
    <t>Plaća za posebne uvjete rada</t>
  </si>
  <si>
    <t>Mehanizam za oporavak i otpornost</t>
  </si>
  <si>
    <t>Naknade građanima i kućanstvu u naravi</t>
  </si>
  <si>
    <t>Voditeljica računovodstva</t>
  </si>
  <si>
    <t>Tea Jelić,mag.oec.</t>
  </si>
  <si>
    <t>Ravnateljica Centra</t>
  </si>
  <si>
    <t>Jasna Ćurković Kelava, dr.med.</t>
  </si>
  <si>
    <t>Tablica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</si>
</sst>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0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3" fontId="6" fillId="0" borderId="3" xfId="0" applyNumberFormat="1" applyFont="1" applyBorder="1" applyAlignment="1">
      <alignment horizontal="right"/>
    </xf>
    <xf numFmtId="0" fontId="10" fillId="3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vertical="center"/>
    </xf>
    <xf numFmtId="0" fontId="9" fillId="2" borderId="3" xfId="0" quotePrefix="1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wrapText="1" indent="1"/>
    </xf>
    <xf numFmtId="0" fontId="8" fillId="2" borderId="3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3" xfId="0" applyFont="1" applyFill="1" applyBorder="1" applyAlignment="1">
      <alignment wrapText="1"/>
    </xf>
    <xf numFmtId="3" fontId="5" fillId="3" borderId="3" xfId="0" applyNumberFormat="1" applyFont="1" applyFill="1" applyBorder="1" applyAlignment="1">
      <alignment horizontal="right"/>
    </xf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8" fillId="0" borderId="0" xfId="0" applyFont="1"/>
    <xf numFmtId="3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9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4" fontId="8" fillId="3" borderId="3" xfId="0" applyNumberFormat="1" applyFont="1" applyFill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0" fillId="0" borderId="0" xfId="0" applyNumberFormat="1"/>
    <xf numFmtId="4" fontId="8" fillId="3" borderId="3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0" fillId="0" borderId="3" xfId="0" applyNumberFormat="1" applyBorder="1"/>
    <xf numFmtId="2" fontId="0" fillId="0" borderId="3" xfId="0" applyNumberFormat="1" applyBorder="1"/>
    <xf numFmtId="4" fontId="0" fillId="0" borderId="1" xfId="0" applyNumberFormat="1" applyBorder="1"/>
    <xf numFmtId="4" fontId="0" fillId="4" borderId="3" xfId="0" applyNumberFormat="1" applyFill="1" applyBorder="1"/>
    <xf numFmtId="4" fontId="0" fillId="4" borderId="0" xfId="0" applyNumberFormat="1" applyFill="1"/>
    <xf numFmtId="4" fontId="6" fillId="4" borderId="3" xfId="0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3" fontId="3" fillId="2" borderId="3" xfId="2" applyFont="1" applyFill="1" applyBorder="1" applyAlignment="1">
      <alignment horizontal="right"/>
    </xf>
    <xf numFmtId="164" fontId="0" fillId="0" borderId="3" xfId="0" applyNumberFormat="1" applyBorder="1"/>
    <xf numFmtId="164" fontId="16" fillId="2" borderId="3" xfId="0" applyNumberFormat="1" applyFont="1" applyFill="1" applyBorder="1" applyAlignment="1">
      <alignment vertical="center" wrapText="1"/>
    </xf>
    <xf numFmtId="43" fontId="6" fillId="2" borderId="3" xfId="2" applyFont="1" applyFill="1" applyBorder="1" applyAlignment="1">
      <alignment horizontal="right"/>
    </xf>
    <xf numFmtId="0" fontId="1" fillId="0" borderId="3" xfId="0" applyFont="1" applyBorder="1"/>
    <xf numFmtId="43" fontId="3" fillId="2" borderId="3" xfId="2" applyFont="1" applyFill="1" applyBorder="1" applyAlignment="1"/>
    <xf numFmtId="0" fontId="9" fillId="2" borderId="3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21" fillId="0" borderId="3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4" fontId="0" fillId="3" borderId="3" xfId="0" applyNumberFormat="1" applyFill="1" applyBorder="1" applyAlignment="1">
      <alignment horizontal="right"/>
    </xf>
    <xf numFmtId="0" fontId="19" fillId="0" borderId="4" xfId="0" applyFont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6" fillId="2" borderId="4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4" fontId="6" fillId="3" borderId="4" xfId="0" applyNumberFormat="1" applyFont="1" applyFill="1" applyBorder="1" applyAlignment="1">
      <alignment horizontal="right" vertical="center" wrapText="1"/>
    </xf>
    <xf numFmtId="4" fontId="1" fillId="0" borderId="3" xfId="0" applyNumberFormat="1" applyFont="1" applyBorder="1"/>
    <xf numFmtId="164" fontId="0" fillId="0" borderId="0" xfId="0" applyNumberFormat="1"/>
    <xf numFmtId="2" fontId="1" fillId="0" borderId="3" xfId="0" applyNumberFormat="1" applyFont="1" applyBorder="1"/>
    <xf numFmtId="0" fontId="24" fillId="2" borderId="3" xfId="0" quotePrefix="1" applyFont="1" applyFill="1" applyBorder="1" applyAlignment="1">
      <alignment horizontal="left" vertical="center" wrapText="1" indent="1"/>
    </xf>
    <xf numFmtId="0" fontId="24" fillId="2" borderId="3" xfId="0" applyFont="1" applyFill="1" applyBorder="1" applyAlignment="1">
      <alignment horizontal="left" vertical="center" wrapText="1" indent="1"/>
    </xf>
    <xf numFmtId="0" fontId="24" fillId="2" borderId="3" xfId="0" quotePrefix="1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43" fontId="6" fillId="2" borderId="3" xfId="2" applyFont="1" applyFill="1" applyBorder="1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10" fillId="0" borderId="2" xfId="0" quotePrefix="1" applyFont="1" applyBorder="1" applyAlignment="1">
      <alignment horizontal="left" vertical="center"/>
    </xf>
    <xf numFmtId="0" fontId="10" fillId="0" borderId="4" xfId="0" quotePrefix="1" applyFont="1" applyBorder="1" applyAlignment="1">
      <alignment horizontal="left" vertical="center"/>
    </xf>
    <xf numFmtId="0" fontId="10" fillId="3" borderId="1" xfId="0" quotePrefix="1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no" xfId="0" builtinId="0"/>
    <cellStyle name="Obično_List4" xfId="1" xr:uid="{00000000-0005-0000-0000-000001000000}"/>
    <cellStyle name="Zarez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8"/>
  <sheetViews>
    <sheetView topLeftCell="A7" workbookViewId="0">
      <selection activeCell="N23" sqref="N23"/>
    </sheetView>
  </sheetViews>
  <sheetFormatPr defaultRowHeight="15" x14ac:dyDescent="0.25"/>
  <cols>
    <col min="2" max="2" width="10.42578125" customWidth="1"/>
    <col min="6" max="6" width="15.85546875" customWidth="1"/>
    <col min="7" max="7" width="26.7109375" customWidth="1"/>
    <col min="8" max="8" width="17.42578125" customWidth="1"/>
    <col min="9" max="9" width="14.7109375" customWidth="1"/>
    <col min="10" max="10" width="26.85546875" customWidth="1"/>
    <col min="11" max="11" width="8.140625" customWidth="1"/>
    <col min="12" max="12" width="7.85546875" customWidth="1"/>
    <col min="13" max="13" width="25.28515625" customWidth="1"/>
  </cols>
  <sheetData>
    <row r="1" spans="2:24" ht="42" customHeight="1" x14ac:dyDescent="0.25">
      <c r="B1" s="106" t="s">
        <v>186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9"/>
    </row>
    <row r="2" spans="2:24" ht="18" customHeight="1" x14ac:dyDescent="0.25">
      <c r="B2" s="125" t="s">
        <v>187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3"/>
    </row>
    <row r="3" spans="2:24" ht="18" customHeight="1" x14ac:dyDescent="0.25">
      <c r="B3" s="146" t="s">
        <v>234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24" ht="15.75" customHeight="1" x14ac:dyDescent="0.25">
      <c r="B4" s="106" t="s">
        <v>11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28"/>
    </row>
    <row r="5" spans="2:24" ht="18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</row>
    <row r="6" spans="2:24" ht="18" customHeight="1" x14ac:dyDescent="0.25">
      <c r="B6" s="106" t="s">
        <v>192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27"/>
    </row>
    <row r="7" spans="2:24" ht="18" customHeight="1" x14ac:dyDescent="0.25">
      <c r="B7" s="121"/>
      <c r="C7" s="121"/>
      <c r="D7" s="121"/>
      <c r="E7" s="121"/>
      <c r="F7" s="121"/>
      <c r="G7" s="5"/>
      <c r="H7" s="6"/>
      <c r="I7" s="6"/>
      <c r="J7" s="6"/>
      <c r="K7" s="32"/>
      <c r="L7" s="32"/>
    </row>
    <row r="8" spans="2:24" ht="25.5" x14ac:dyDescent="0.25">
      <c r="B8" s="114" t="s">
        <v>7</v>
      </c>
      <c r="C8" s="114"/>
      <c r="D8" s="114"/>
      <c r="E8" s="114"/>
      <c r="F8" s="114"/>
      <c r="G8" s="30" t="s">
        <v>188</v>
      </c>
      <c r="H8" s="30" t="s">
        <v>189</v>
      </c>
      <c r="I8" s="30" t="s">
        <v>190</v>
      </c>
      <c r="J8" s="30" t="s">
        <v>191</v>
      </c>
      <c r="K8" s="30" t="s">
        <v>31</v>
      </c>
      <c r="L8" s="30" t="s">
        <v>31</v>
      </c>
    </row>
    <row r="9" spans="2:24" ht="22.5" x14ac:dyDescent="0.25">
      <c r="B9" s="115">
        <v>1</v>
      </c>
      <c r="C9" s="115"/>
      <c r="D9" s="115"/>
      <c r="E9" s="115"/>
      <c r="F9" s="116"/>
      <c r="G9" s="35">
        <v>2</v>
      </c>
      <c r="H9" s="34">
        <v>3</v>
      </c>
      <c r="I9" s="34">
        <v>4</v>
      </c>
      <c r="J9" s="34">
        <v>5</v>
      </c>
      <c r="K9" s="34" t="s">
        <v>45</v>
      </c>
      <c r="L9" s="34" t="s">
        <v>46</v>
      </c>
    </row>
    <row r="10" spans="2:24" ht="15" customHeight="1" x14ac:dyDescent="0.25">
      <c r="B10" s="112" t="s">
        <v>33</v>
      </c>
      <c r="C10" s="113"/>
      <c r="D10" s="113"/>
      <c r="E10" s="113"/>
      <c r="F10" s="113"/>
      <c r="G10" s="55">
        <v>5775748.3300000001</v>
      </c>
      <c r="H10" s="55">
        <v>5474305</v>
      </c>
      <c r="I10" s="55">
        <v>5595758</v>
      </c>
      <c r="J10" s="55">
        <v>5835759.8600000003</v>
      </c>
      <c r="K10" s="20">
        <f>J10/G10*100</f>
        <v>101.03902605465498</v>
      </c>
      <c r="L10" s="20">
        <f>J10/I10*100</f>
        <v>104.28899641478419</v>
      </c>
    </row>
    <row r="11" spans="2:24" x14ac:dyDescent="0.25">
      <c r="B11" s="112" t="s">
        <v>32</v>
      </c>
      <c r="C11" s="113"/>
      <c r="D11" s="113"/>
      <c r="E11" s="113"/>
      <c r="F11" s="113"/>
      <c r="G11" s="55">
        <v>0</v>
      </c>
      <c r="H11" s="55">
        <v>0</v>
      </c>
      <c r="I11" s="55">
        <v>0</v>
      </c>
      <c r="J11" s="55">
        <v>0</v>
      </c>
      <c r="K11" s="20">
        <v>0</v>
      </c>
      <c r="L11" s="20">
        <v>0</v>
      </c>
    </row>
    <row r="12" spans="2:24" x14ac:dyDescent="0.25">
      <c r="B12" s="107" t="s">
        <v>0</v>
      </c>
      <c r="C12" s="108"/>
      <c r="D12" s="108"/>
      <c r="E12" s="108"/>
      <c r="F12" s="109"/>
      <c r="G12" s="54">
        <v>5775748.3300000001</v>
      </c>
      <c r="H12" s="54">
        <v>5474305</v>
      </c>
      <c r="I12" s="54">
        <v>5595758</v>
      </c>
      <c r="J12" s="54">
        <f>J10</f>
        <v>5835759.8600000003</v>
      </c>
      <c r="K12" s="20">
        <f t="shared" ref="K12:K16" si="0">J12/G12*100</f>
        <v>101.03902605465498</v>
      </c>
      <c r="L12" s="20">
        <f t="shared" ref="L12:L16" si="1">J12/I12*100</f>
        <v>104.28899641478419</v>
      </c>
    </row>
    <row r="13" spans="2:24" x14ac:dyDescent="0.25">
      <c r="B13" s="120" t="s">
        <v>34</v>
      </c>
      <c r="C13" s="111"/>
      <c r="D13" s="111"/>
      <c r="E13" s="111"/>
      <c r="F13" s="111"/>
      <c r="G13" s="55">
        <v>4760620.4000000004</v>
      </c>
      <c r="H13" s="55">
        <v>5361754</v>
      </c>
      <c r="I13" s="55">
        <v>5483207</v>
      </c>
      <c r="J13" s="55">
        <v>5489050.1399999997</v>
      </c>
      <c r="K13" s="20">
        <f t="shared" si="0"/>
        <v>115.30115150537941</v>
      </c>
      <c r="L13" s="20">
        <f t="shared" si="1"/>
        <v>100.10656427889737</v>
      </c>
    </row>
    <row r="14" spans="2:24" x14ac:dyDescent="0.25">
      <c r="B14" s="112" t="s">
        <v>35</v>
      </c>
      <c r="C14" s="117"/>
      <c r="D14" s="117"/>
      <c r="E14" s="117"/>
      <c r="F14" s="118"/>
      <c r="G14" s="59">
        <v>861367.06</v>
      </c>
      <c r="H14" s="55">
        <v>102551</v>
      </c>
      <c r="I14" s="55">
        <v>102551</v>
      </c>
      <c r="J14" s="55">
        <v>297750.53999999998</v>
      </c>
      <c r="K14" s="20">
        <f t="shared" si="0"/>
        <v>34.567207619943112</v>
      </c>
      <c r="L14" s="20">
        <f t="shared" si="1"/>
        <v>290.3438679291279</v>
      </c>
      <c r="U14" s="54"/>
      <c r="V14" s="54"/>
      <c r="W14" s="54"/>
      <c r="X14" s="54"/>
    </row>
    <row r="15" spans="2:24" x14ac:dyDescent="0.25">
      <c r="B15" s="21" t="s">
        <v>1</v>
      </c>
      <c r="C15" s="22"/>
      <c r="D15" s="22"/>
      <c r="E15" s="22"/>
      <c r="F15" s="22"/>
      <c r="G15" s="54">
        <f>G13+G14</f>
        <v>5621987.4600000009</v>
      </c>
      <c r="H15" s="54">
        <v>5464305</v>
      </c>
      <c r="I15" s="54">
        <v>5585758</v>
      </c>
      <c r="J15" s="54">
        <f>J13+J14</f>
        <v>5786800.6799999997</v>
      </c>
      <c r="K15" s="20">
        <f t="shared" si="0"/>
        <v>102.93158284632671</v>
      </c>
      <c r="L15" s="20">
        <f t="shared" si="1"/>
        <v>103.59920139755428</v>
      </c>
      <c r="U15" s="54"/>
      <c r="V15" s="54"/>
      <c r="W15" s="54"/>
      <c r="X15" s="54"/>
    </row>
    <row r="16" spans="2:24" x14ac:dyDescent="0.25">
      <c r="B16" s="119" t="s">
        <v>2</v>
      </c>
      <c r="C16" s="108"/>
      <c r="D16" s="108"/>
      <c r="E16" s="108"/>
      <c r="F16" s="108"/>
      <c r="G16" s="57">
        <f>G12-G15</f>
        <v>153760.86999999918</v>
      </c>
      <c r="H16" s="54">
        <v>10000</v>
      </c>
      <c r="I16" s="54">
        <v>10000</v>
      </c>
      <c r="J16" s="54">
        <f>J12-J15</f>
        <v>48959.180000000633</v>
      </c>
      <c r="K16" s="20">
        <f t="shared" si="0"/>
        <v>31.841117964538633</v>
      </c>
      <c r="L16" s="20">
        <f t="shared" si="1"/>
        <v>489.59180000000629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06" t="s">
        <v>193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"/>
    </row>
    <row r="19" spans="1:49" ht="18" customHeight="1" x14ac:dyDescent="0.25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1"/>
    </row>
    <row r="20" spans="1:49" ht="25.5" x14ac:dyDescent="0.25">
      <c r="B20" s="114" t="s">
        <v>7</v>
      </c>
      <c r="C20" s="114"/>
      <c r="D20" s="114"/>
      <c r="E20" s="114"/>
      <c r="F20" s="114"/>
      <c r="G20" s="30" t="s">
        <v>194</v>
      </c>
      <c r="H20" s="2" t="s">
        <v>189</v>
      </c>
      <c r="I20" s="2" t="s">
        <v>190</v>
      </c>
      <c r="J20" s="2" t="s">
        <v>191</v>
      </c>
      <c r="K20" s="2" t="s">
        <v>31</v>
      </c>
      <c r="L20" s="2" t="s">
        <v>31</v>
      </c>
    </row>
    <row r="21" spans="1:49" ht="22.5" x14ac:dyDescent="0.25">
      <c r="B21" s="122">
        <v>1</v>
      </c>
      <c r="C21" s="123"/>
      <c r="D21" s="123"/>
      <c r="E21" s="123"/>
      <c r="F21" s="123"/>
      <c r="G21" s="36">
        <v>2</v>
      </c>
      <c r="H21" s="34">
        <v>3</v>
      </c>
      <c r="I21" s="34">
        <v>4</v>
      </c>
      <c r="J21" s="34">
        <v>5</v>
      </c>
      <c r="K21" s="34" t="s">
        <v>45</v>
      </c>
      <c r="L21" s="34" t="s">
        <v>46</v>
      </c>
    </row>
    <row r="22" spans="1:49" ht="15.75" customHeight="1" x14ac:dyDescent="0.25">
      <c r="B22" s="110" t="s">
        <v>36</v>
      </c>
      <c r="C22" s="124"/>
      <c r="D22" s="124"/>
      <c r="E22" s="124"/>
      <c r="F22" s="124"/>
      <c r="G22" s="85">
        <v>0</v>
      </c>
      <c r="H22" s="85">
        <v>0</v>
      </c>
      <c r="I22" s="85">
        <v>0</v>
      </c>
      <c r="J22" s="85">
        <v>0</v>
      </c>
      <c r="K22" s="20"/>
      <c r="L22" s="20"/>
    </row>
    <row r="23" spans="1:49" x14ac:dyDescent="0.25">
      <c r="B23" s="110" t="s">
        <v>37</v>
      </c>
      <c r="C23" s="111"/>
      <c r="D23" s="111"/>
      <c r="E23" s="111"/>
      <c r="F23" s="111"/>
      <c r="G23" s="85">
        <v>0</v>
      </c>
      <c r="H23" s="85">
        <v>0</v>
      </c>
      <c r="I23" s="85">
        <v>0</v>
      </c>
      <c r="J23" s="85">
        <v>0</v>
      </c>
      <c r="K23" s="20"/>
      <c r="L23" s="20"/>
    </row>
    <row r="24" spans="1:49" ht="15" customHeight="1" x14ac:dyDescent="0.25">
      <c r="B24" s="127" t="s">
        <v>64</v>
      </c>
      <c r="C24" s="128"/>
      <c r="D24" s="128"/>
      <c r="E24" s="128"/>
      <c r="F24" s="129"/>
      <c r="G24" s="85">
        <v>0</v>
      </c>
      <c r="H24" s="85">
        <v>0</v>
      </c>
      <c r="I24" s="85">
        <v>0</v>
      </c>
      <c r="J24" s="85">
        <v>0</v>
      </c>
      <c r="K24" s="38"/>
      <c r="L24" s="38"/>
    </row>
    <row r="25" spans="1:49" s="39" customFormat="1" ht="15" customHeight="1" x14ac:dyDescent="0.25">
      <c r="A25"/>
      <c r="B25" s="110" t="s">
        <v>17</v>
      </c>
      <c r="C25" s="111"/>
      <c r="D25" s="111"/>
      <c r="E25" s="111"/>
      <c r="F25" s="111"/>
      <c r="G25" s="62"/>
      <c r="H25" s="63">
        <v>0</v>
      </c>
      <c r="I25" s="62">
        <v>0</v>
      </c>
      <c r="J25" s="62">
        <v>0</v>
      </c>
      <c r="K25" s="20"/>
      <c r="L25" s="20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9" customFormat="1" ht="15" customHeight="1" x14ac:dyDescent="0.25">
      <c r="A26"/>
      <c r="B26" s="110" t="s">
        <v>68</v>
      </c>
      <c r="C26" s="111"/>
      <c r="D26" s="111"/>
      <c r="E26" s="111"/>
      <c r="F26" s="111"/>
      <c r="G26" s="64">
        <v>0</v>
      </c>
      <c r="H26" s="64">
        <v>0</v>
      </c>
      <c r="I26" s="63">
        <v>0</v>
      </c>
      <c r="J26" s="62">
        <v>0</v>
      </c>
      <c r="K26" s="20"/>
      <c r="L26" s="20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53" customFormat="1" x14ac:dyDescent="0.25">
      <c r="A27" s="51"/>
      <c r="B27" s="127" t="s">
        <v>69</v>
      </c>
      <c r="C27" s="128"/>
      <c r="D27" s="128"/>
      <c r="E27" s="128"/>
      <c r="F27" s="129"/>
      <c r="G27" s="37"/>
      <c r="H27" s="52"/>
      <c r="I27" s="52"/>
      <c r="J27" s="52"/>
      <c r="K27" s="52"/>
      <c r="L27" s="52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</row>
    <row r="28" spans="1:49" ht="15.75" x14ac:dyDescent="0.25">
      <c r="B28" s="126" t="s">
        <v>70</v>
      </c>
      <c r="C28" s="126"/>
      <c r="D28" s="126"/>
      <c r="E28" s="126"/>
      <c r="F28" s="126"/>
      <c r="G28" s="40"/>
      <c r="H28" s="41"/>
      <c r="I28" s="41"/>
      <c r="J28" s="41"/>
      <c r="K28" s="41"/>
      <c r="L28" s="41"/>
    </row>
    <row r="30" spans="1:49" ht="15.75" customHeight="1" x14ac:dyDescent="0.25">
      <c r="B30" s="106" t="s">
        <v>195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2" spans="1:49" ht="25.5" x14ac:dyDescent="0.25">
      <c r="B32" s="114" t="s">
        <v>7</v>
      </c>
      <c r="C32" s="114"/>
      <c r="D32" s="114"/>
      <c r="E32" s="114"/>
      <c r="F32" s="114"/>
      <c r="G32" s="30" t="s">
        <v>194</v>
      </c>
      <c r="H32" s="2" t="s">
        <v>189</v>
      </c>
      <c r="I32" s="2" t="s">
        <v>190</v>
      </c>
      <c r="J32" s="2" t="s">
        <v>191</v>
      </c>
      <c r="K32" s="2" t="s">
        <v>31</v>
      </c>
      <c r="L32" s="2" t="s">
        <v>31</v>
      </c>
    </row>
    <row r="33" spans="2:12" ht="22.5" x14ac:dyDescent="0.25">
      <c r="B33" s="122">
        <v>1</v>
      </c>
      <c r="C33" s="123"/>
      <c r="D33" s="123"/>
      <c r="E33" s="123"/>
      <c r="F33" s="123"/>
      <c r="G33" s="36">
        <v>2</v>
      </c>
      <c r="H33" s="34">
        <v>3</v>
      </c>
      <c r="I33" s="34">
        <v>4</v>
      </c>
      <c r="J33" s="34">
        <v>5</v>
      </c>
      <c r="K33" s="34" t="s">
        <v>45</v>
      </c>
      <c r="L33" s="34" t="s">
        <v>46</v>
      </c>
    </row>
    <row r="34" spans="2:12" x14ac:dyDescent="0.25">
      <c r="B34" s="110" t="s">
        <v>196</v>
      </c>
      <c r="C34" s="124"/>
      <c r="D34" s="124"/>
      <c r="E34" s="124"/>
      <c r="F34" s="124"/>
      <c r="G34" s="85">
        <v>426353.44</v>
      </c>
      <c r="H34" s="85">
        <v>465857</v>
      </c>
      <c r="I34" s="85">
        <v>465857</v>
      </c>
      <c r="J34" s="85">
        <v>581918.99</v>
      </c>
      <c r="K34" s="20">
        <f>J34/G34*100</f>
        <v>136.4874621393931</v>
      </c>
      <c r="L34" s="20">
        <f>J34/I34*100</f>
        <v>124.91365161412193</v>
      </c>
    </row>
    <row r="35" spans="2:12" ht="24.75" customHeight="1" x14ac:dyDescent="0.25">
      <c r="B35" s="110" t="s">
        <v>197</v>
      </c>
      <c r="C35" s="111"/>
      <c r="D35" s="111"/>
      <c r="E35" s="111"/>
      <c r="F35" s="111"/>
      <c r="G35" s="85">
        <v>582675.35</v>
      </c>
      <c r="H35" s="85">
        <v>475857</v>
      </c>
      <c r="I35" s="85">
        <v>475857</v>
      </c>
      <c r="J35" s="85">
        <v>630878.17000000004</v>
      </c>
      <c r="K35" s="20">
        <f>J35/G35*100</f>
        <v>108.27267190897987</v>
      </c>
      <c r="L35" s="20">
        <f>J35/I35*100</f>
        <v>132.57725955486629</v>
      </c>
    </row>
    <row r="37" spans="2:12" x14ac:dyDescent="0.25">
      <c r="D37" s="105" t="s">
        <v>230</v>
      </c>
      <c r="E37" s="105"/>
      <c r="F37" s="105"/>
      <c r="I37" s="105" t="s">
        <v>232</v>
      </c>
      <c r="J37" s="105"/>
    </row>
    <row r="38" spans="2:12" x14ac:dyDescent="0.25">
      <c r="D38" s="105" t="s">
        <v>231</v>
      </c>
      <c r="E38" s="105"/>
      <c r="F38" s="105"/>
      <c r="I38" s="105" t="s">
        <v>233</v>
      </c>
      <c r="J38" s="105"/>
    </row>
  </sheetData>
  <mergeCells count="28">
    <mergeCell ref="B34:F34"/>
    <mergeCell ref="B35:F35"/>
    <mergeCell ref="B2:L2"/>
    <mergeCell ref="B18:L18"/>
    <mergeCell ref="B32:F32"/>
    <mergeCell ref="B33:F33"/>
    <mergeCell ref="B30:L30"/>
    <mergeCell ref="B6:L6"/>
    <mergeCell ref="B4:L4"/>
    <mergeCell ref="B28:F28"/>
    <mergeCell ref="B25:F25"/>
    <mergeCell ref="B26:F26"/>
    <mergeCell ref="B27:F27"/>
    <mergeCell ref="B24:F24"/>
    <mergeCell ref="B1:L1"/>
    <mergeCell ref="B12:F12"/>
    <mergeCell ref="B23:F23"/>
    <mergeCell ref="B10:F10"/>
    <mergeCell ref="B11:F11"/>
    <mergeCell ref="B8:F8"/>
    <mergeCell ref="B9:F9"/>
    <mergeCell ref="B14:F14"/>
    <mergeCell ref="B16:F16"/>
    <mergeCell ref="B13:F13"/>
    <mergeCell ref="B7:F7"/>
    <mergeCell ref="B20:F20"/>
    <mergeCell ref="B21:F21"/>
    <mergeCell ref="B22:F22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98"/>
  <sheetViews>
    <sheetView topLeftCell="A74" zoomScale="90" zoomScaleNormal="90" workbookViewId="0">
      <selection activeCell="B38" sqref="B38:L9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51" customWidth="1"/>
    <col min="7" max="7" width="24.5703125" customWidth="1"/>
    <col min="8" max="8" width="18.42578125" customWidth="1"/>
    <col min="9" max="9" width="19.140625" customWidth="1"/>
    <col min="10" max="10" width="21.28515625" customWidth="1"/>
    <col min="11" max="11" width="16.85546875" customWidth="1"/>
    <col min="12" max="12" width="21.42578125" customWidth="1"/>
    <col min="17" max="17" width="12.5703125" bestFit="1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202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6" t="s">
        <v>47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45" customHeight="1" x14ac:dyDescent="0.25">
      <c r="B6" s="133" t="s">
        <v>7</v>
      </c>
      <c r="C6" s="134"/>
      <c r="D6" s="134"/>
      <c r="E6" s="134"/>
      <c r="F6" s="135"/>
      <c r="G6" s="38" t="s">
        <v>198</v>
      </c>
      <c r="H6" s="38" t="s">
        <v>199</v>
      </c>
      <c r="I6" s="38" t="s">
        <v>190</v>
      </c>
      <c r="J6" s="38" t="s">
        <v>200</v>
      </c>
      <c r="K6" s="38" t="s">
        <v>31</v>
      </c>
      <c r="L6" s="38" t="s">
        <v>31</v>
      </c>
    </row>
    <row r="7" spans="2:12" x14ac:dyDescent="0.25">
      <c r="B7" s="130">
        <v>1</v>
      </c>
      <c r="C7" s="131"/>
      <c r="D7" s="131"/>
      <c r="E7" s="131"/>
      <c r="F7" s="132"/>
      <c r="G7" s="42">
        <v>2</v>
      </c>
      <c r="H7" s="42">
        <v>3</v>
      </c>
      <c r="I7" s="42">
        <v>4</v>
      </c>
      <c r="J7" s="42">
        <v>5</v>
      </c>
      <c r="K7" s="42" t="s">
        <v>45</v>
      </c>
      <c r="L7" s="42" t="s">
        <v>46</v>
      </c>
    </row>
    <row r="8" spans="2:12" x14ac:dyDescent="0.25">
      <c r="B8" s="10"/>
      <c r="C8" s="10"/>
      <c r="D8" s="10"/>
      <c r="E8" s="10"/>
      <c r="F8" s="10" t="s">
        <v>61</v>
      </c>
      <c r="G8" s="58">
        <v>5775748.3300000001</v>
      </c>
      <c r="H8" s="58">
        <f>H10+H18+H21+H27</f>
        <v>5474305</v>
      </c>
      <c r="I8" s="58">
        <f>I10+I18+I21+I27</f>
        <v>5595758</v>
      </c>
      <c r="J8" s="58">
        <v>5835759.8600000003</v>
      </c>
      <c r="K8" s="58">
        <f>J8/G8*100</f>
        <v>101.03902605465498</v>
      </c>
      <c r="L8" s="58">
        <f>J8/I8*100</f>
        <v>104.28899641478419</v>
      </c>
    </row>
    <row r="9" spans="2:12" x14ac:dyDescent="0.25">
      <c r="B9" s="10">
        <v>6</v>
      </c>
      <c r="C9" s="10"/>
      <c r="D9" s="10"/>
      <c r="E9" s="10"/>
      <c r="F9" s="10" t="s">
        <v>3</v>
      </c>
      <c r="G9" s="58">
        <f>G10+G18+G21+G27</f>
        <v>5775748.3300000001</v>
      </c>
      <c r="H9" s="58">
        <v>5474305</v>
      </c>
      <c r="I9" s="58">
        <v>5595758</v>
      </c>
      <c r="J9" s="58">
        <v>5835759.8600000003</v>
      </c>
      <c r="K9" s="58">
        <f>J9/G9*100</f>
        <v>101.03902605465498</v>
      </c>
      <c r="L9" s="58">
        <f>J9/I9*100</f>
        <v>104.28899641478419</v>
      </c>
    </row>
    <row r="10" spans="2:12" ht="25.5" x14ac:dyDescent="0.25">
      <c r="B10" s="10"/>
      <c r="C10" s="14">
        <v>63</v>
      </c>
      <c r="D10" s="14"/>
      <c r="E10" s="14"/>
      <c r="F10" s="14" t="s">
        <v>15</v>
      </c>
      <c r="G10" s="59">
        <v>829970.57</v>
      </c>
      <c r="H10" s="56">
        <v>81917</v>
      </c>
      <c r="I10" s="59">
        <v>81917</v>
      </c>
      <c r="J10" s="59">
        <v>224450.61</v>
      </c>
      <c r="K10" s="60">
        <f t="shared" ref="K10:K30" si="0">J10/G10*100</f>
        <v>27.04320106193645</v>
      </c>
      <c r="L10" s="60">
        <f t="shared" ref="L10:L29" si="1">J10/I10*100</f>
        <v>273.99759512677468</v>
      </c>
    </row>
    <row r="11" spans="2:12" ht="25.5" x14ac:dyDescent="0.25">
      <c r="B11" s="11"/>
      <c r="C11" s="11"/>
      <c r="D11" s="11">
        <v>632</v>
      </c>
      <c r="E11" s="11"/>
      <c r="F11" s="26" t="s">
        <v>72</v>
      </c>
      <c r="G11" s="59">
        <v>327674.06</v>
      </c>
      <c r="H11" s="61">
        <v>0</v>
      </c>
      <c r="I11" s="59">
        <v>0</v>
      </c>
      <c r="J11" s="59">
        <v>118626.04</v>
      </c>
      <c r="K11" s="60">
        <f t="shared" si="0"/>
        <v>36.202450691397416</v>
      </c>
      <c r="L11" s="60" t="e">
        <f t="shared" si="1"/>
        <v>#DIV/0!</v>
      </c>
    </row>
    <row r="12" spans="2:12" x14ac:dyDescent="0.25">
      <c r="B12" s="11"/>
      <c r="C12" s="11"/>
      <c r="D12" s="11"/>
      <c r="E12" s="11">
        <v>6323</v>
      </c>
      <c r="F12" s="26" t="s">
        <v>220</v>
      </c>
      <c r="G12" s="59">
        <v>0</v>
      </c>
      <c r="H12" s="61">
        <v>0</v>
      </c>
      <c r="I12" s="59">
        <v>0</v>
      </c>
      <c r="J12" s="59">
        <v>23039.07</v>
      </c>
      <c r="K12" s="60" t="e">
        <f t="shared" si="0"/>
        <v>#DIV/0!</v>
      </c>
      <c r="L12" s="60" t="e">
        <f t="shared" si="1"/>
        <v>#DIV/0!</v>
      </c>
    </row>
    <row r="13" spans="2:12" x14ac:dyDescent="0.25">
      <c r="B13" s="11"/>
      <c r="C13" s="11"/>
      <c r="D13" s="11"/>
      <c r="E13" s="11">
        <v>6324</v>
      </c>
      <c r="F13" s="11" t="s">
        <v>71</v>
      </c>
      <c r="G13" s="59">
        <v>327674.06</v>
      </c>
      <c r="H13" s="61">
        <v>0</v>
      </c>
      <c r="I13" s="59">
        <v>0</v>
      </c>
      <c r="J13" s="59">
        <v>95586.97</v>
      </c>
      <c r="K13" s="60">
        <f t="shared" si="0"/>
        <v>29.17135704913596</v>
      </c>
      <c r="L13" s="60" t="e">
        <f t="shared" si="1"/>
        <v>#DIV/0!</v>
      </c>
    </row>
    <row r="14" spans="2:12" x14ac:dyDescent="0.25">
      <c r="B14" s="11"/>
      <c r="C14" s="11"/>
      <c r="D14" s="11">
        <v>634</v>
      </c>
      <c r="E14" s="11"/>
      <c r="F14" s="11" t="s">
        <v>210</v>
      </c>
      <c r="G14" s="59">
        <v>54650.59</v>
      </c>
      <c r="H14" s="61">
        <v>81917</v>
      </c>
      <c r="I14" s="59">
        <v>81917</v>
      </c>
      <c r="J14" s="59">
        <v>34546.44</v>
      </c>
      <c r="K14" s="60">
        <f t="shared" si="0"/>
        <v>63.213297422772577</v>
      </c>
      <c r="L14" s="60">
        <f t="shared" si="1"/>
        <v>42.172491668396063</v>
      </c>
    </row>
    <row r="15" spans="2:12" x14ac:dyDescent="0.25">
      <c r="B15" s="11"/>
      <c r="C15" s="11"/>
      <c r="D15" s="11"/>
      <c r="E15" s="11">
        <v>6341</v>
      </c>
      <c r="F15" s="11" t="s">
        <v>211</v>
      </c>
      <c r="G15" s="59">
        <v>54650.59</v>
      </c>
      <c r="H15" s="61">
        <v>81917</v>
      </c>
      <c r="I15" s="59">
        <v>81917</v>
      </c>
      <c r="J15" s="59">
        <v>34546.44</v>
      </c>
      <c r="K15" s="60">
        <f t="shared" si="0"/>
        <v>63.213297422772577</v>
      </c>
      <c r="L15" s="60">
        <f t="shared" si="1"/>
        <v>42.172491668396063</v>
      </c>
    </row>
    <row r="16" spans="2:12" x14ac:dyDescent="0.25">
      <c r="B16" s="11"/>
      <c r="C16" s="11"/>
      <c r="D16" s="11">
        <v>639</v>
      </c>
      <c r="E16" s="11"/>
      <c r="F16" s="26" t="s">
        <v>73</v>
      </c>
      <c r="G16" s="59">
        <v>447645.92</v>
      </c>
      <c r="H16" s="61">
        <v>0</v>
      </c>
      <c r="I16" s="59">
        <v>0</v>
      </c>
      <c r="J16" s="59">
        <v>71278.13</v>
      </c>
      <c r="K16" s="60"/>
      <c r="L16" s="60"/>
    </row>
    <row r="17" spans="2:17" ht="25.5" x14ac:dyDescent="0.25">
      <c r="B17" s="11"/>
      <c r="C17" s="11"/>
      <c r="D17" s="11"/>
      <c r="E17" s="11">
        <v>6392</v>
      </c>
      <c r="F17" s="26" t="s">
        <v>74</v>
      </c>
      <c r="G17" s="59">
        <v>447645.92</v>
      </c>
      <c r="H17" s="61">
        <v>0</v>
      </c>
      <c r="I17" s="59">
        <v>0</v>
      </c>
      <c r="J17" s="59">
        <v>71278.13</v>
      </c>
      <c r="K17" s="60"/>
      <c r="L17" s="60"/>
    </row>
    <row r="18" spans="2:17" x14ac:dyDescent="0.25">
      <c r="B18" s="11"/>
      <c r="C18" s="11">
        <v>65</v>
      </c>
      <c r="D18" s="12"/>
      <c r="E18" s="12"/>
      <c r="F18" s="11" t="s">
        <v>75</v>
      </c>
      <c r="G18" s="59">
        <v>3852.61</v>
      </c>
      <c r="H18" s="61">
        <v>7963</v>
      </c>
      <c r="I18" s="61">
        <v>7963</v>
      </c>
      <c r="J18" s="61">
        <v>5541.98</v>
      </c>
      <c r="K18" s="60">
        <f>J18/G18*100</f>
        <v>143.85001336756119</v>
      </c>
      <c r="L18" s="60">
        <f>J18/I18*100</f>
        <v>69.596634434258448</v>
      </c>
    </row>
    <row r="19" spans="2:17" x14ac:dyDescent="0.25">
      <c r="B19" s="11"/>
      <c r="C19" s="11"/>
      <c r="D19" s="12">
        <v>652</v>
      </c>
      <c r="E19" s="12"/>
      <c r="F19" s="11" t="s">
        <v>76</v>
      </c>
      <c r="G19" s="59">
        <v>3852.61</v>
      </c>
      <c r="H19" s="61">
        <v>7963</v>
      </c>
      <c r="I19" s="61">
        <v>7963</v>
      </c>
      <c r="J19" s="59">
        <v>5541.98</v>
      </c>
      <c r="K19" s="60">
        <f t="shared" ref="K19:K20" si="2">J19/G19*100</f>
        <v>143.85001336756119</v>
      </c>
      <c r="L19" s="60">
        <f t="shared" ref="L19:L20" si="3">J19/I19*100</f>
        <v>69.596634434258448</v>
      </c>
    </row>
    <row r="20" spans="2:17" x14ac:dyDescent="0.25">
      <c r="B20" s="11"/>
      <c r="C20" s="11"/>
      <c r="D20" s="12"/>
      <c r="E20" s="12">
        <v>6526</v>
      </c>
      <c r="F20" s="11" t="s">
        <v>77</v>
      </c>
      <c r="G20" s="59">
        <v>3852.61</v>
      </c>
      <c r="H20" s="61">
        <v>7963</v>
      </c>
      <c r="I20" s="61">
        <v>7963</v>
      </c>
      <c r="J20" s="59">
        <v>5541.98</v>
      </c>
      <c r="K20" s="60">
        <f t="shared" si="2"/>
        <v>143.85001336756119</v>
      </c>
      <c r="L20" s="60">
        <f t="shared" si="3"/>
        <v>69.596634434258448</v>
      </c>
    </row>
    <row r="21" spans="2:17" ht="25.5" x14ac:dyDescent="0.25">
      <c r="B21" s="11"/>
      <c r="C21" s="11">
        <v>66</v>
      </c>
      <c r="D21" s="12"/>
      <c r="E21" s="12"/>
      <c r="F21" s="14" t="s">
        <v>18</v>
      </c>
      <c r="G21" s="59">
        <v>230273.48</v>
      </c>
      <c r="H21" s="61">
        <v>142210</v>
      </c>
      <c r="I21" s="61">
        <v>142210</v>
      </c>
      <c r="J21" s="59">
        <v>247958.32</v>
      </c>
      <c r="K21" s="60">
        <f t="shared" si="0"/>
        <v>107.6799290999554</v>
      </c>
      <c r="L21" s="60">
        <f t="shared" si="1"/>
        <v>174.36067787075453</v>
      </c>
    </row>
    <row r="22" spans="2:17" x14ac:dyDescent="0.25">
      <c r="B22" s="11"/>
      <c r="C22" s="19"/>
      <c r="D22" s="12">
        <v>661</v>
      </c>
      <c r="E22" s="12"/>
      <c r="F22" s="14" t="s">
        <v>38</v>
      </c>
      <c r="G22" s="59">
        <v>15955.54</v>
      </c>
      <c r="H22" s="61">
        <v>16723</v>
      </c>
      <c r="I22" s="61">
        <v>16723</v>
      </c>
      <c r="J22" s="59">
        <v>18257.04</v>
      </c>
      <c r="K22" s="60">
        <f t="shared" si="0"/>
        <v>114.42445695977699</v>
      </c>
      <c r="L22" s="60">
        <f t="shared" si="1"/>
        <v>109.17323446749985</v>
      </c>
    </row>
    <row r="23" spans="2:17" ht="19.5" customHeight="1" x14ac:dyDescent="0.25">
      <c r="B23" s="11"/>
      <c r="C23" s="19"/>
      <c r="D23" s="12"/>
      <c r="E23" s="12">
        <v>6615</v>
      </c>
      <c r="F23" s="14" t="s">
        <v>78</v>
      </c>
      <c r="G23" s="59">
        <v>15955.54</v>
      </c>
      <c r="H23" s="61">
        <v>16723</v>
      </c>
      <c r="I23" s="61">
        <v>16723</v>
      </c>
      <c r="J23" s="59">
        <v>18257.04</v>
      </c>
      <c r="K23" s="60">
        <f t="shared" si="0"/>
        <v>114.42445695977699</v>
      </c>
      <c r="L23" s="60">
        <f t="shared" si="1"/>
        <v>109.17323446749985</v>
      </c>
    </row>
    <row r="24" spans="2:17" ht="24.75" customHeight="1" x14ac:dyDescent="0.25">
      <c r="B24" s="11"/>
      <c r="C24" s="11"/>
      <c r="D24" s="12">
        <v>663</v>
      </c>
      <c r="E24" s="12"/>
      <c r="F24" s="14" t="s">
        <v>79</v>
      </c>
      <c r="G24" s="59">
        <v>214317.94</v>
      </c>
      <c r="H24" s="61">
        <v>125487</v>
      </c>
      <c r="I24" s="61">
        <v>125487</v>
      </c>
      <c r="J24" s="59">
        <v>229701.28</v>
      </c>
      <c r="K24" s="60">
        <f t="shared" si="0"/>
        <v>107.17781255269625</v>
      </c>
      <c r="L24" s="60">
        <f t="shared" si="1"/>
        <v>183.04786950042632</v>
      </c>
      <c r="Q24" s="56"/>
    </row>
    <row r="25" spans="2:17" ht="19.5" customHeight="1" x14ac:dyDescent="0.25">
      <c r="B25" s="11"/>
      <c r="C25" s="11"/>
      <c r="D25" s="12"/>
      <c r="E25" s="12">
        <v>6631</v>
      </c>
      <c r="F25" s="14" t="s">
        <v>80</v>
      </c>
      <c r="G25" s="59">
        <v>214317.94</v>
      </c>
      <c r="H25" s="61">
        <v>125487</v>
      </c>
      <c r="I25" s="61">
        <v>125487</v>
      </c>
      <c r="J25" s="59">
        <v>196210.6</v>
      </c>
      <c r="K25" s="60">
        <f t="shared" si="0"/>
        <v>91.551178590089094</v>
      </c>
      <c r="L25" s="60">
        <f t="shared" si="1"/>
        <v>156.3593041510276</v>
      </c>
    </row>
    <row r="26" spans="2:17" ht="19.5" customHeight="1" x14ac:dyDescent="0.25">
      <c r="B26" s="11"/>
      <c r="C26" s="11"/>
      <c r="D26" s="12"/>
      <c r="E26" s="12">
        <v>6632</v>
      </c>
      <c r="F26" s="14" t="s">
        <v>221</v>
      </c>
      <c r="G26" s="59">
        <v>0</v>
      </c>
      <c r="H26" s="61">
        <v>0</v>
      </c>
      <c r="I26" s="61">
        <v>0</v>
      </c>
      <c r="J26" s="59">
        <v>33490.067999999999</v>
      </c>
      <c r="K26" s="60" t="e">
        <f t="shared" si="0"/>
        <v>#DIV/0!</v>
      </c>
      <c r="L26" s="60" t="e">
        <f t="shared" si="1"/>
        <v>#DIV/0!</v>
      </c>
    </row>
    <row r="27" spans="2:17" ht="33" customHeight="1" x14ac:dyDescent="0.25">
      <c r="B27" s="11"/>
      <c r="C27" s="11">
        <v>67</v>
      </c>
      <c r="D27" s="12"/>
      <c r="E27" s="12"/>
      <c r="F27" s="14" t="s">
        <v>81</v>
      </c>
      <c r="G27" s="59">
        <v>4711651.67</v>
      </c>
      <c r="H27" s="61">
        <v>5242215</v>
      </c>
      <c r="I27" s="61">
        <v>5363668</v>
      </c>
      <c r="J27" s="59">
        <v>5357808.95</v>
      </c>
      <c r="K27" s="60">
        <f t="shared" si="0"/>
        <v>113.71402907634724</v>
      </c>
      <c r="L27" s="60">
        <f t="shared" si="1"/>
        <v>99.890764118882828</v>
      </c>
    </row>
    <row r="28" spans="2:17" ht="33" customHeight="1" x14ac:dyDescent="0.25">
      <c r="B28" s="11"/>
      <c r="C28" s="11"/>
      <c r="D28" s="12">
        <v>671</v>
      </c>
      <c r="E28" s="12"/>
      <c r="F28" s="14" t="s">
        <v>82</v>
      </c>
      <c r="G28" s="59">
        <v>4711651.67</v>
      </c>
      <c r="H28" s="61">
        <v>5242215</v>
      </c>
      <c r="I28" s="61">
        <v>5363668</v>
      </c>
      <c r="J28" s="59">
        <v>5357808.95</v>
      </c>
      <c r="K28" s="60">
        <f t="shared" si="0"/>
        <v>113.71402907634724</v>
      </c>
      <c r="L28" s="60">
        <f t="shared" si="1"/>
        <v>99.890764118882828</v>
      </c>
    </row>
    <row r="29" spans="2:17" ht="33" customHeight="1" x14ac:dyDescent="0.25">
      <c r="B29" s="11"/>
      <c r="C29" s="11"/>
      <c r="D29" s="12"/>
      <c r="E29" s="12">
        <v>6711</v>
      </c>
      <c r="F29" s="14" t="s">
        <v>83</v>
      </c>
      <c r="G29" s="59">
        <v>4624627.82</v>
      </c>
      <c r="H29" s="61">
        <v>5242215</v>
      </c>
      <c r="I29" s="61">
        <v>5363668</v>
      </c>
      <c r="J29" s="59">
        <v>5332815.62</v>
      </c>
      <c r="K29" s="60">
        <f t="shared" si="0"/>
        <v>115.31340093871596</v>
      </c>
      <c r="L29" s="60">
        <f t="shared" si="1"/>
        <v>99.424789528360066</v>
      </c>
    </row>
    <row r="30" spans="2:17" ht="33" customHeight="1" x14ac:dyDescent="0.25">
      <c r="B30" s="11"/>
      <c r="C30" s="11"/>
      <c r="D30" s="12"/>
      <c r="E30" s="11">
        <v>6712</v>
      </c>
      <c r="F30" s="14" t="s">
        <v>84</v>
      </c>
      <c r="G30" s="59">
        <v>87023.85</v>
      </c>
      <c r="H30" s="61">
        <v>0</v>
      </c>
      <c r="I30" s="61">
        <v>0</v>
      </c>
      <c r="J30" s="61">
        <v>24993.33</v>
      </c>
      <c r="K30" s="60">
        <f t="shared" si="0"/>
        <v>28.720092250572687</v>
      </c>
      <c r="L30" s="60">
        <v>0</v>
      </c>
    </row>
    <row r="31" spans="2:17" x14ac:dyDescent="0.25">
      <c r="B31" s="19">
        <v>7</v>
      </c>
      <c r="C31" s="11"/>
      <c r="D31" s="12"/>
      <c r="E31" s="12"/>
      <c r="F31" s="14" t="s">
        <v>27</v>
      </c>
      <c r="G31" s="59">
        <v>0</v>
      </c>
      <c r="H31" s="61">
        <v>0</v>
      </c>
      <c r="I31" s="61">
        <v>0</v>
      </c>
      <c r="J31" s="61">
        <v>0</v>
      </c>
      <c r="K31" s="60">
        <v>0</v>
      </c>
      <c r="L31" s="60">
        <v>0</v>
      </c>
    </row>
    <row r="32" spans="2:17" ht="30.75" customHeight="1" x14ac:dyDescent="0.25">
      <c r="B32" s="11"/>
      <c r="C32" s="11">
        <v>72</v>
      </c>
      <c r="D32" s="12"/>
      <c r="E32" s="12"/>
      <c r="F32" s="26" t="s">
        <v>28</v>
      </c>
      <c r="G32" s="59">
        <v>0</v>
      </c>
      <c r="H32" s="61">
        <v>0</v>
      </c>
      <c r="I32" s="61">
        <v>0</v>
      </c>
      <c r="J32" s="61">
        <v>0</v>
      </c>
      <c r="K32" s="60">
        <v>0</v>
      </c>
      <c r="L32" s="60">
        <v>0</v>
      </c>
    </row>
    <row r="33" spans="2:12" x14ac:dyDescent="0.25">
      <c r="B33" s="11"/>
      <c r="C33" s="11"/>
      <c r="D33" s="11">
        <v>721</v>
      </c>
      <c r="E33" s="11"/>
      <c r="F33" s="26" t="s">
        <v>39</v>
      </c>
      <c r="G33" s="59">
        <v>0</v>
      </c>
      <c r="H33" s="61">
        <v>0</v>
      </c>
      <c r="I33" s="61">
        <v>0</v>
      </c>
      <c r="J33" s="61">
        <v>0</v>
      </c>
      <c r="K33" s="60">
        <v>0</v>
      </c>
      <c r="L33" s="60">
        <v>0</v>
      </c>
    </row>
    <row r="34" spans="2:12" x14ac:dyDescent="0.25">
      <c r="B34" s="11"/>
      <c r="C34" s="11"/>
      <c r="D34" s="11"/>
      <c r="E34" s="11">
        <v>7211</v>
      </c>
      <c r="F34" s="26" t="s">
        <v>40</v>
      </c>
      <c r="G34" s="59">
        <v>0</v>
      </c>
      <c r="H34" s="61">
        <v>0</v>
      </c>
      <c r="I34" s="61">
        <v>0</v>
      </c>
      <c r="J34" s="61">
        <v>0</v>
      </c>
      <c r="K34" s="60">
        <v>0</v>
      </c>
      <c r="L34" s="60">
        <v>0</v>
      </c>
    </row>
    <row r="35" spans="2:12" x14ac:dyDescent="0.25">
      <c r="B35" s="11"/>
      <c r="C35" s="11"/>
      <c r="D35" s="11"/>
      <c r="E35" s="11"/>
      <c r="F35" s="26"/>
      <c r="G35" s="8"/>
      <c r="H35" s="8"/>
      <c r="I35" s="8"/>
      <c r="J35" s="31"/>
      <c r="K35" s="60"/>
      <c r="L35" s="60"/>
    </row>
    <row r="37" spans="2:12" ht="18" x14ac:dyDescent="0.25">
      <c r="B37" s="3"/>
      <c r="C37" s="3"/>
      <c r="D37" s="3"/>
      <c r="E37" s="3"/>
      <c r="F37" s="3"/>
      <c r="G37" s="3"/>
      <c r="H37" s="3"/>
      <c r="I37" s="3"/>
      <c r="J37" s="4"/>
      <c r="K37" s="4"/>
      <c r="L37" s="4"/>
    </row>
    <row r="38" spans="2:12" ht="36.75" customHeight="1" x14ac:dyDescent="0.25">
      <c r="B38" s="133" t="s">
        <v>7</v>
      </c>
      <c r="C38" s="134"/>
      <c r="D38" s="134"/>
      <c r="E38" s="134"/>
      <c r="F38" s="135"/>
      <c r="G38" s="38" t="s">
        <v>201</v>
      </c>
      <c r="H38" s="38" t="s">
        <v>199</v>
      </c>
      <c r="I38" s="38" t="s">
        <v>190</v>
      </c>
      <c r="J38" s="38" t="s">
        <v>200</v>
      </c>
      <c r="K38" s="38" t="s">
        <v>31</v>
      </c>
      <c r="L38" s="38" t="s">
        <v>31</v>
      </c>
    </row>
    <row r="39" spans="2:12" x14ac:dyDescent="0.25">
      <c r="B39" s="130">
        <v>1</v>
      </c>
      <c r="C39" s="131"/>
      <c r="D39" s="131"/>
      <c r="E39" s="131"/>
      <c r="F39" s="132"/>
      <c r="G39" s="42">
        <v>2</v>
      </c>
      <c r="H39" s="42">
        <v>3</v>
      </c>
      <c r="I39" s="42">
        <v>4</v>
      </c>
      <c r="J39" s="42">
        <v>5</v>
      </c>
      <c r="K39" s="42" t="s">
        <v>45</v>
      </c>
      <c r="L39" s="42" t="s">
        <v>46</v>
      </c>
    </row>
    <row r="40" spans="2:12" x14ac:dyDescent="0.25">
      <c r="B40" s="10"/>
      <c r="C40" s="10"/>
      <c r="D40" s="10"/>
      <c r="E40" s="10"/>
      <c r="F40" s="10" t="s">
        <v>60</v>
      </c>
      <c r="G40" s="95">
        <v>5621987.46</v>
      </c>
      <c r="H40" s="95">
        <v>5464305</v>
      </c>
      <c r="I40" s="95">
        <v>5585758</v>
      </c>
      <c r="J40" s="95">
        <v>5786800.6799999997</v>
      </c>
      <c r="K40" s="97">
        <f>J40/G40*100</f>
        <v>102.93158284632673</v>
      </c>
      <c r="L40" s="97">
        <f>J40/I40*100</f>
        <v>103.59920139755428</v>
      </c>
    </row>
    <row r="41" spans="2:12" x14ac:dyDescent="0.25">
      <c r="B41" s="10">
        <v>3</v>
      </c>
      <c r="C41" s="10"/>
      <c r="D41" s="10"/>
      <c r="E41" s="10"/>
      <c r="F41" s="10" t="s">
        <v>4</v>
      </c>
      <c r="G41" s="95">
        <v>4760620.4000000004</v>
      </c>
      <c r="H41" s="95">
        <v>5361754</v>
      </c>
      <c r="I41" s="95">
        <v>5483207</v>
      </c>
      <c r="J41" s="95">
        <v>5489050.1399999997</v>
      </c>
      <c r="K41" s="97">
        <f>J41/G41*100</f>
        <v>115.30115150537941</v>
      </c>
      <c r="L41" s="97">
        <f>J41/I41*100</f>
        <v>100.10656427889737</v>
      </c>
    </row>
    <row r="42" spans="2:12" x14ac:dyDescent="0.25">
      <c r="B42" s="10"/>
      <c r="C42" s="14">
        <v>31</v>
      </c>
      <c r="D42" s="14"/>
      <c r="E42" s="14"/>
      <c r="F42" s="14" t="s">
        <v>5</v>
      </c>
      <c r="G42" s="59">
        <v>3504788.93</v>
      </c>
      <c r="H42" s="59">
        <v>4021590</v>
      </c>
      <c r="I42" s="59">
        <v>4125543</v>
      </c>
      <c r="J42" s="59">
        <v>4106547.16</v>
      </c>
      <c r="K42" s="60">
        <f t="shared" ref="K42:K97" si="4">J42/G42*100</f>
        <v>117.16959971110157</v>
      </c>
      <c r="L42" s="60">
        <f t="shared" ref="L42:L97" si="5">J42/I42*100</f>
        <v>99.5395553991317</v>
      </c>
    </row>
    <row r="43" spans="2:12" x14ac:dyDescent="0.25">
      <c r="B43" s="11"/>
      <c r="C43" s="11"/>
      <c r="D43" s="11">
        <v>311</v>
      </c>
      <c r="E43" s="11"/>
      <c r="F43" s="11" t="s">
        <v>41</v>
      </c>
      <c r="G43" s="59">
        <v>2895726.21</v>
      </c>
      <c r="H43" s="59">
        <v>3349178</v>
      </c>
      <c r="I43" s="59">
        <v>3423029</v>
      </c>
      <c r="J43" s="59">
        <v>3387370.58</v>
      </c>
      <c r="K43" s="60">
        <f t="shared" si="4"/>
        <v>116.97827537362382</v>
      </c>
      <c r="L43" s="60">
        <f t="shared" si="5"/>
        <v>98.958278764217312</v>
      </c>
    </row>
    <row r="44" spans="2:12" x14ac:dyDescent="0.25">
      <c r="B44" s="11"/>
      <c r="C44" s="11"/>
      <c r="D44" s="11"/>
      <c r="E44" s="11">
        <v>3111</v>
      </c>
      <c r="F44" s="11" t="s">
        <v>42</v>
      </c>
      <c r="G44" s="59">
        <v>2289473.09</v>
      </c>
      <c r="H44" s="59">
        <v>2599442</v>
      </c>
      <c r="I44" s="59">
        <v>2673293</v>
      </c>
      <c r="J44" s="59">
        <v>2683790.0499999998</v>
      </c>
      <c r="K44" s="60">
        <f t="shared" si="4"/>
        <v>117.22304410225672</v>
      </c>
      <c r="L44" s="60">
        <f t="shared" si="5"/>
        <v>100.39266365490052</v>
      </c>
    </row>
    <row r="45" spans="2:12" x14ac:dyDescent="0.25">
      <c r="B45" s="11"/>
      <c r="C45" s="11"/>
      <c r="D45" s="11"/>
      <c r="E45" s="11">
        <v>3114</v>
      </c>
      <c r="F45" s="11" t="s">
        <v>85</v>
      </c>
      <c r="G45" s="59">
        <v>606253.12</v>
      </c>
      <c r="H45" s="59">
        <v>749736</v>
      </c>
      <c r="I45" s="59">
        <v>749736</v>
      </c>
      <c r="J45" s="59">
        <v>703580.53</v>
      </c>
      <c r="K45" s="60">
        <f t="shared" si="4"/>
        <v>116.05392315341815</v>
      </c>
      <c r="L45" s="60">
        <f t="shared" si="5"/>
        <v>93.843770340493194</v>
      </c>
    </row>
    <row r="46" spans="2:12" x14ac:dyDescent="0.25">
      <c r="B46" s="11"/>
      <c r="C46" s="11"/>
      <c r="D46" s="11">
        <v>312</v>
      </c>
      <c r="E46" s="11"/>
      <c r="F46" s="11" t="s">
        <v>86</v>
      </c>
      <c r="G46" s="59">
        <v>137811.17000000001</v>
      </c>
      <c r="H46" s="59">
        <v>125537</v>
      </c>
      <c r="I46" s="59">
        <v>148126</v>
      </c>
      <c r="J46" s="59">
        <v>165053.64000000001</v>
      </c>
      <c r="K46" s="60">
        <f t="shared" si="4"/>
        <v>119.76796946140142</v>
      </c>
      <c r="L46" s="60">
        <f t="shared" si="5"/>
        <v>111.42786546588717</v>
      </c>
    </row>
    <row r="47" spans="2:12" x14ac:dyDescent="0.25">
      <c r="B47" s="11"/>
      <c r="C47" s="11"/>
      <c r="D47" s="11"/>
      <c r="E47" s="11">
        <v>3121</v>
      </c>
      <c r="F47" s="11" t="s">
        <v>86</v>
      </c>
      <c r="G47" s="59">
        <v>137811.17000000001</v>
      </c>
      <c r="H47" s="59">
        <v>125537</v>
      </c>
      <c r="I47" s="59">
        <v>148126</v>
      </c>
      <c r="J47" s="59">
        <v>165053.64000000001</v>
      </c>
      <c r="K47" s="60">
        <f t="shared" si="4"/>
        <v>119.76796946140142</v>
      </c>
      <c r="L47" s="60">
        <f t="shared" si="5"/>
        <v>111.42786546588717</v>
      </c>
    </row>
    <row r="48" spans="2:12" x14ac:dyDescent="0.25">
      <c r="B48" s="11"/>
      <c r="C48" s="11"/>
      <c r="D48" s="11">
        <v>313</v>
      </c>
      <c r="E48" s="11"/>
      <c r="F48" s="11" t="s">
        <v>87</v>
      </c>
      <c r="G48" s="59">
        <v>471251.55</v>
      </c>
      <c r="H48" s="59">
        <v>546875</v>
      </c>
      <c r="I48" s="59">
        <v>554388</v>
      </c>
      <c r="J48" s="59">
        <v>554122.93999999994</v>
      </c>
      <c r="K48" s="60">
        <f t="shared" si="4"/>
        <v>117.58538300828928</v>
      </c>
      <c r="L48" s="60">
        <f t="shared" si="5"/>
        <v>99.952188719813549</v>
      </c>
    </row>
    <row r="49" spans="2:12" x14ac:dyDescent="0.25">
      <c r="B49" s="11"/>
      <c r="C49" s="11"/>
      <c r="D49" s="11"/>
      <c r="E49" s="11">
        <v>3132</v>
      </c>
      <c r="F49" s="11" t="s">
        <v>88</v>
      </c>
      <c r="G49" s="59">
        <v>471251.55</v>
      </c>
      <c r="H49" s="59">
        <v>546875</v>
      </c>
      <c r="I49" s="59">
        <v>554388</v>
      </c>
      <c r="J49" s="59">
        <v>554122.93999999994</v>
      </c>
      <c r="K49" s="60">
        <f t="shared" si="4"/>
        <v>117.58538300828928</v>
      </c>
      <c r="L49" s="60">
        <f t="shared" si="5"/>
        <v>99.952188719813549</v>
      </c>
    </row>
    <row r="50" spans="2:12" x14ac:dyDescent="0.25">
      <c r="B50" s="11"/>
      <c r="C50" s="11">
        <v>32</v>
      </c>
      <c r="D50" s="12"/>
      <c r="E50" s="12"/>
      <c r="F50" s="11" t="s">
        <v>12</v>
      </c>
      <c r="G50" s="59">
        <v>1170056.0900000001</v>
      </c>
      <c r="H50" s="59">
        <v>1215668</v>
      </c>
      <c r="I50" s="59">
        <v>1259429</v>
      </c>
      <c r="J50" s="59">
        <v>1280754.19</v>
      </c>
      <c r="K50" s="60">
        <f t="shared" si="4"/>
        <v>109.46092251013366</v>
      </c>
      <c r="L50" s="60">
        <f t="shared" si="5"/>
        <v>101.69324273142828</v>
      </c>
    </row>
    <row r="51" spans="2:12" x14ac:dyDescent="0.25">
      <c r="B51" s="11"/>
      <c r="C51" s="11"/>
      <c r="D51" s="11">
        <v>321</v>
      </c>
      <c r="E51" s="11"/>
      <c r="F51" s="11" t="s">
        <v>43</v>
      </c>
      <c r="G51" s="59">
        <v>126132.39</v>
      </c>
      <c r="H51" s="59">
        <v>140978</v>
      </c>
      <c r="I51" s="59">
        <v>143478</v>
      </c>
      <c r="J51" s="59">
        <v>129028.29</v>
      </c>
      <c r="K51" s="60">
        <f t="shared" si="4"/>
        <v>102.2959209763646</v>
      </c>
      <c r="L51" s="60">
        <f t="shared" si="5"/>
        <v>89.928971689039429</v>
      </c>
    </row>
    <row r="52" spans="2:12" x14ac:dyDescent="0.25">
      <c r="B52" s="11"/>
      <c r="C52" s="19"/>
      <c r="D52" s="11"/>
      <c r="E52" s="11">
        <v>3211</v>
      </c>
      <c r="F52" s="26" t="s">
        <v>44</v>
      </c>
      <c r="G52" s="59">
        <v>10141.43</v>
      </c>
      <c r="H52" s="59">
        <v>11453</v>
      </c>
      <c r="I52" s="59">
        <v>13953</v>
      </c>
      <c r="J52" s="59">
        <v>13937.66</v>
      </c>
      <c r="K52" s="60">
        <f t="shared" si="4"/>
        <v>137.43288668363337</v>
      </c>
      <c r="L52" s="60">
        <f t="shared" si="5"/>
        <v>99.890059485415321</v>
      </c>
    </row>
    <row r="53" spans="2:12" x14ac:dyDescent="0.25">
      <c r="B53" s="11"/>
      <c r="C53" s="19"/>
      <c r="D53" s="12"/>
      <c r="E53" s="11">
        <v>3212</v>
      </c>
      <c r="F53" s="26" t="s">
        <v>89</v>
      </c>
      <c r="G53" s="59">
        <v>111110.08</v>
      </c>
      <c r="H53" s="59">
        <v>122888</v>
      </c>
      <c r="I53" s="59">
        <v>122888</v>
      </c>
      <c r="J53" s="59">
        <v>109539.6</v>
      </c>
      <c r="K53" s="60">
        <f t="shared" si="4"/>
        <v>98.586554883229311</v>
      </c>
      <c r="L53" s="60">
        <f t="shared" si="5"/>
        <v>89.137751448473409</v>
      </c>
    </row>
    <row r="54" spans="2:12" x14ac:dyDescent="0.25">
      <c r="B54" s="11"/>
      <c r="C54" s="11"/>
      <c r="D54" s="12"/>
      <c r="E54" s="11">
        <v>3213</v>
      </c>
      <c r="F54" s="11" t="s">
        <v>90</v>
      </c>
      <c r="G54" s="59">
        <v>4880.88</v>
      </c>
      <c r="H54" s="59">
        <v>6637</v>
      </c>
      <c r="I54" s="59">
        <v>6637</v>
      </c>
      <c r="J54" s="59">
        <v>5551.03</v>
      </c>
      <c r="K54" s="60">
        <f t="shared" si="4"/>
        <v>113.73010604645064</v>
      </c>
      <c r="L54" s="60">
        <f t="shared" si="5"/>
        <v>83.637637486816331</v>
      </c>
    </row>
    <row r="55" spans="2:12" x14ac:dyDescent="0.25">
      <c r="B55" s="11"/>
      <c r="C55" s="11"/>
      <c r="D55" s="11">
        <v>322</v>
      </c>
      <c r="E55" s="11"/>
      <c r="F55" s="11" t="s">
        <v>91</v>
      </c>
      <c r="G55" s="59">
        <v>777511.36</v>
      </c>
      <c r="H55" s="59">
        <v>803236</v>
      </c>
      <c r="I55" s="59">
        <v>833236</v>
      </c>
      <c r="J55" s="59">
        <v>843074.86</v>
      </c>
      <c r="K55" s="60">
        <f t="shared" si="4"/>
        <v>108.43248129519291</v>
      </c>
      <c r="L55" s="60">
        <f t="shared" si="5"/>
        <v>101.18080111757052</v>
      </c>
    </row>
    <row r="56" spans="2:12" x14ac:dyDescent="0.25">
      <c r="B56" s="11"/>
      <c r="C56" s="11"/>
      <c r="D56" s="12"/>
      <c r="E56" s="11">
        <v>3221</v>
      </c>
      <c r="F56" s="11" t="s">
        <v>92</v>
      </c>
      <c r="G56" s="59">
        <v>101041.11</v>
      </c>
      <c r="H56" s="59">
        <v>92906</v>
      </c>
      <c r="I56" s="59">
        <v>92906</v>
      </c>
      <c r="J56" s="59">
        <v>119707.62</v>
      </c>
      <c r="K56" s="60">
        <f t="shared" si="4"/>
        <v>118.4741735319416</v>
      </c>
      <c r="L56" s="60">
        <f t="shared" si="5"/>
        <v>128.84810453576733</v>
      </c>
    </row>
    <row r="57" spans="2:12" x14ac:dyDescent="0.25">
      <c r="B57" s="11"/>
      <c r="C57" s="11"/>
      <c r="D57" s="12"/>
      <c r="E57" s="11">
        <v>3222</v>
      </c>
      <c r="F57" s="11" t="s">
        <v>93</v>
      </c>
      <c r="G57" s="59">
        <v>359787.68</v>
      </c>
      <c r="H57" s="59">
        <v>357024</v>
      </c>
      <c r="I57" s="59">
        <v>372024</v>
      </c>
      <c r="J57" s="59">
        <v>461438.74</v>
      </c>
      <c r="K57" s="60">
        <f t="shared" si="4"/>
        <v>128.25306858756252</v>
      </c>
      <c r="L57" s="60">
        <f t="shared" si="5"/>
        <v>124.03466980624907</v>
      </c>
    </row>
    <row r="58" spans="2:12" x14ac:dyDescent="0.25">
      <c r="B58" s="11"/>
      <c r="C58" s="11"/>
      <c r="D58" s="12"/>
      <c r="E58" s="11">
        <v>3223</v>
      </c>
      <c r="F58" s="11" t="s">
        <v>94</v>
      </c>
      <c r="G58" s="59">
        <v>277828.63</v>
      </c>
      <c r="H58" s="59">
        <v>305261</v>
      </c>
      <c r="I58" s="59">
        <v>320261</v>
      </c>
      <c r="J58" s="59">
        <v>195116.92</v>
      </c>
      <c r="K58" s="60">
        <f t="shared" si="4"/>
        <v>70.229234474503215</v>
      </c>
      <c r="L58" s="60">
        <f t="shared" si="5"/>
        <v>60.924346080228318</v>
      </c>
    </row>
    <row r="59" spans="2:12" x14ac:dyDescent="0.25">
      <c r="B59" s="11"/>
      <c r="C59" s="11"/>
      <c r="D59" s="12"/>
      <c r="E59" s="11">
        <v>3224</v>
      </c>
      <c r="F59" s="26" t="s">
        <v>95</v>
      </c>
      <c r="G59" s="59">
        <v>14190.76</v>
      </c>
      <c r="H59" s="59">
        <v>14599</v>
      </c>
      <c r="I59" s="59">
        <v>14599</v>
      </c>
      <c r="J59" s="59">
        <v>23890.59</v>
      </c>
      <c r="K59" s="60">
        <f t="shared" si="4"/>
        <v>168.35313964861643</v>
      </c>
      <c r="L59" s="60">
        <f t="shared" si="5"/>
        <v>163.64538667031988</v>
      </c>
    </row>
    <row r="60" spans="2:12" x14ac:dyDescent="0.25">
      <c r="B60" s="11"/>
      <c r="C60" s="11"/>
      <c r="D60" s="12"/>
      <c r="E60" s="11">
        <v>3225</v>
      </c>
      <c r="F60" s="11" t="s">
        <v>96</v>
      </c>
      <c r="G60" s="59">
        <v>14023.57</v>
      </c>
      <c r="H60" s="59">
        <v>20440</v>
      </c>
      <c r="I60" s="59">
        <v>20440</v>
      </c>
      <c r="J60" s="59">
        <v>34009.519999999997</v>
      </c>
      <c r="K60" s="60">
        <f t="shared" si="4"/>
        <v>242.51684842019543</v>
      </c>
      <c r="L60" s="60">
        <f t="shared" si="5"/>
        <v>166.38708414872795</v>
      </c>
    </row>
    <row r="61" spans="2:12" x14ac:dyDescent="0.25">
      <c r="B61" s="11"/>
      <c r="C61" s="11"/>
      <c r="D61" s="12"/>
      <c r="E61" s="11">
        <v>3227</v>
      </c>
      <c r="F61" s="11" t="s">
        <v>97</v>
      </c>
      <c r="G61" s="59">
        <v>10639.61</v>
      </c>
      <c r="H61" s="59">
        <v>13006</v>
      </c>
      <c r="I61" s="59">
        <v>13006</v>
      </c>
      <c r="J61" s="59">
        <v>8911.4699999999993</v>
      </c>
      <c r="K61" s="60">
        <f t="shared" si="4"/>
        <v>83.757487351510051</v>
      </c>
      <c r="L61" s="60">
        <f t="shared" si="5"/>
        <v>68.518145471320921</v>
      </c>
    </row>
    <row r="62" spans="2:12" x14ac:dyDescent="0.25">
      <c r="B62" s="11"/>
      <c r="C62" s="11"/>
      <c r="D62" s="11">
        <v>323</v>
      </c>
      <c r="E62" s="11"/>
      <c r="F62" s="11" t="s">
        <v>98</v>
      </c>
      <c r="G62" s="59">
        <v>256510.92</v>
      </c>
      <c r="H62" s="59">
        <v>267160</v>
      </c>
      <c r="I62" s="59">
        <v>267160</v>
      </c>
      <c r="J62" s="59">
        <v>296128.57</v>
      </c>
      <c r="K62" s="60">
        <f t="shared" si="4"/>
        <v>115.4448200489866</v>
      </c>
      <c r="L62" s="60">
        <f t="shared" si="5"/>
        <v>110.84315391525679</v>
      </c>
    </row>
    <row r="63" spans="2:12" x14ac:dyDescent="0.25">
      <c r="B63" s="11"/>
      <c r="C63" s="11"/>
      <c r="D63" s="12"/>
      <c r="E63" s="11">
        <v>3231</v>
      </c>
      <c r="F63" s="11" t="s">
        <v>99</v>
      </c>
      <c r="G63" s="59">
        <v>21508.3</v>
      </c>
      <c r="H63" s="59">
        <v>21282</v>
      </c>
      <c r="I63" s="59">
        <v>21282</v>
      </c>
      <c r="J63" s="59">
        <v>23495.65</v>
      </c>
      <c r="K63" s="60">
        <f t="shared" si="4"/>
        <v>109.23992133269482</v>
      </c>
      <c r="L63" s="60">
        <f t="shared" si="5"/>
        <v>110.40151301569404</v>
      </c>
    </row>
    <row r="64" spans="2:12" x14ac:dyDescent="0.25">
      <c r="B64" s="11"/>
      <c r="C64" s="11"/>
      <c r="D64" s="12"/>
      <c r="E64" s="11">
        <v>3232</v>
      </c>
      <c r="F64" s="11" t="s">
        <v>100</v>
      </c>
      <c r="G64" s="59">
        <v>123688.73</v>
      </c>
      <c r="H64" s="59">
        <v>111623</v>
      </c>
      <c r="I64" s="59">
        <v>111623</v>
      </c>
      <c r="J64" s="59">
        <v>144856.13</v>
      </c>
      <c r="K64" s="60">
        <f t="shared" si="4"/>
        <v>117.1134427526259</v>
      </c>
      <c r="L64" s="60">
        <f t="shared" si="5"/>
        <v>129.77265438126551</v>
      </c>
    </row>
    <row r="65" spans="2:12" x14ac:dyDescent="0.25">
      <c r="B65" s="11"/>
      <c r="C65" s="11"/>
      <c r="D65" s="12"/>
      <c r="E65" s="11">
        <v>3233</v>
      </c>
      <c r="F65" s="11" t="s">
        <v>101</v>
      </c>
      <c r="G65" s="59">
        <v>4060.84</v>
      </c>
      <c r="H65" s="59">
        <v>5044</v>
      </c>
      <c r="I65" s="59">
        <v>5044</v>
      </c>
      <c r="J65" s="59">
        <v>3865.23</v>
      </c>
      <c r="K65" s="60">
        <f t="shared" si="4"/>
        <v>95.183016321746237</v>
      </c>
      <c r="L65" s="60">
        <f t="shared" si="5"/>
        <v>76.630253766851709</v>
      </c>
    </row>
    <row r="66" spans="2:12" x14ac:dyDescent="0.25">
      <c r="B66" s="11"/>
      <c r="C66" s="11"/>
      <c r="D66" s="12"/>
      <c r="E66" s="11">
        <v>3234</v>
      </c>
      <c r="F66" s="11" t="s">
        <v>102</v>
      </c>
      <c r="G66" s="59">
        <v>64266.55</v>
      </c>
      <c r="H66" s="59">
        <v>94897</v>
      </c>
      <c r="I66" s="59">
        <v>94897</v>
      </c>
      <c r="J66" s="59">
        <v>70087.55</v>
      </c>
      <c r="K66" s="60">
        <f t="shared" si="4"/>
        <v>109.05758905682661</v>
      </c>
      <c r="L66" s="60">
        <f t="shared" si="5"/>
        <v>73.856444355459089</v>
      </c>
    </row>
    <row r="67" spans="2:12" x14ac:dyDescent="0.25">
      <c r="B67" s="11"/>
      <c r="C67" s="11"/>
      <c r="D67" s="12"/>
      <c r="E67" s="11">
        <v>3236</v>
      </c>
      <c r="F67" s="11" t="s">
        <v>103</v>
      </c>
      <c r="G67" s="59">
        <v>9061.65</v>
      </c>
      <c r="H67" s="59">
        <v>20043</v>
      </c>
      <c r="I67" s="59">
        <v>20043</v>
      </c>
      <c r="J67" s="59">
        <v>6618.77</v>
      </c>
      <c r="K67" s="60">
        <f t="shared" si="4"/>
        <v>73.041554242328942</v>
      </c>
      <c r="L67" s="60">
        <f t="shared" si="5"/>
        <v>33.022850870628147</v>
      </c>
    </row>
    <row r="68" spans="2:12" x14ac:dyDescent="0.25">
      <c r="B68" s="11"/>
      <c r="C68" s="11"/>
      <c r="D68" s="12"/>
      <c r="E68" s="11">
        <v>3237</v>
      </c>
      <c r="F68" s="11" t="s">
        <v>104</v>
      </c>
      <c r="G68" s="59">
        <v>29937.59</v>
      </c>
      <c r="H68" s="59">
        <v>7964</v>
      </c>
      <c r="I68" s="59">
        <v>7964</v>
      </c>
      <c r="J68" s="59">
        <v>43917.35</v>
      </c>
      <c r="K68" s="60">
        <f t="shared" si="4"/>
        <v>146.69634396088662</v>
      </c>
      <c r="L68" s="60">
        <f t="shared" si="5"/>
        <v>551.44839276745358</v>
      </c>
    </row>
    <row r="69" spans="2:12" x14ac:dyDescent="0.25">
      <c r="B69" s="11"/>
      <c r="C69" s="11"/>
      <c r="D69" s="12"/>
      <c r="E69" s="11">
        <v>3238</v>
      </c>
      <c r="F69" s="11" t="s">
        <v>106</v>
      </c>
      <c r="G69" s="59">
        <v>0</v>
      </c>
      <c r="H69" s="59">
        <v>2655</v>
      </c>
      <c r="I69" s="59">
        <v>2655</v>
      </c>
      <c r="J69" s="59">
        <v>0</v>
      </c>
      <c r="K69" s="60"/>
      <c r="L69" s="60"/>
    </row>
    <row r="70" spans="2:12" x14ac:dyDescent="0.25">
      <c r="B70" s="11"/>
      <c r="C70" s="11"/>
      <c r="D70" s="12"/>
      <c r="E70" s="11">
        <v>3239</v>
      </c>
      <c r="F70" s="11" t="s">
        <v>107</v>
      </c>
      <c r="G70" s="59">
        <v>3987.26</v>
      </c>
      <c r="H70" s="59">
        <v>3651</v>
      </c>
      <c r="I70" s="59">
        <v>3651</v>
      </c>
      <c r="J70" s="59">
        <v>3287.89</v>
      </c>
      <c r="K70" s="60">
        <f t="shared" si="4"/>
        <v>82.459884732874201</v>
      </c>
      <c r="L70" s="60">
        <f t="shared" si="5"/>
        <v>90.054505614900023</v>
      </c>
    </row>
    <row r="71" spans="2:12" x14ac:dyDescent="0.25">
      <c r="B71" s="11"/>
      <c r="C71" s="11"/>
      <c r="D71" s="11">
        <v>329</v>
      </c>
      <c r="E71" s="11"/>
      <c r="F71" s="11" t="s">
        <v>105</v>
      </c>
      <c r="G71" s="59">
        <v>9901.42</v>
      </c>
      <c r="H71" s="59">
        <v>14600</v>
      </c>
      <c r="I71" s="59">
        <v>15555</v>
      </c>
      <c r="J71" s="59">
        <v>12522.47</v>
      </c>
      <c r="K71" s="60">
        <f t="shared" si="4"/>
        <v>126.47145560939744</v>
      </c>
      <c r="L71" s="60">
        <f t="shared" si="5"/>
        <v>80.504468016714881</v>
      </c>
    </row>
    <row r="72" spans="2:12" x14ac:dyDescent="0.25">
      <c r="B72" s="11"/>
      <c r="C72" s="11"/>
      <c r="D72" s="11"/>
      <c r="E72" s="11">
        <v>3291</v>
      </c>
      <c r="F72" s="11" t="s">
        <v>108</v>
      </c>
      <c r="G72" s="59">
        <v>747</v>
      </c>
      <c r="H72" s="59">
        <v>995</v>
      </c>
      <c r="I72" s="59">
        <v>995</v>
      </c>
      <c r="J72" s="59">
        <v>1369.79</v>
      </c>
      <c r="K72" s="60">
        <f t="shared" si="4"/>
        <v>183.37215528781795</v>
      </c>
      <c r="L72" s="60">
        <f t="shared" si="5"/>
        <v>137.66733668341709</v>
      </c>
    </row>
    <row r="73" spans="2:12" x14ac:dyDescent="0.25">
      <c r="B73" s="11"/>
      <c r="C73" s="11"/>
      <c r="D73" s="11"/>
      <c r="E73" s="11">
        <v>3292</v>
      </c>
      <c r="F73" s="11" t="s">
        <v>109</v>
      </c>
      <c r="G73" s="59">
        <v>3013.1</v>
      </c>
      <c r="H73" s="59">
        <v>4580</v>
      </c>
      <c r="I73" s="59">
        <v>4580</v>
      </c>
      <c r="J73" s="59">
        <v>3206.75</v>
      </c>
      <c r="K73" s="60">
        <f t="shared" si="4"/>
        <v>106.42693571404867</v>
      </c>
      <c r="L73" s="60">
        <f t="shared" si="5"/>
        <v>70.016375545851531</v>
      </c>
    </row>
    <row r="74" spans="2:12" x14ac:dyDescent="0.25">
      <c r="B74" s="11"/>
      <c r="C74" s="11"/>
      <c r="D74" s="11"/>
      <c r="E74" s="11">
        <v>3295</v>
      </c>
      <c r="F74" s="11" t="s">
        <v>110</v>
      </c>
      <c r="G74" s="59">
        <v>6141.32</v>
      </c>
      <c r="H74" s="59">
        <v>8892</v>
      </c>
      <c r="I74" s="59">
        <v>9847</v>
      </c>
      <c r="J74" s="59">
        <v>7321.27</v>
      </c>
      <c r="K74" s="60">
        <f t="shared" si="4"/>
        <v>119.21329616434252</v>
      </c>
      <c r="L74" s="60">
        <f t="shared" si="5"/>
        <v>74.350258962120449</v>
      </c>
    </row>
    <row r="75" spans="2:12" x14ac:dyDescent="0.25">
      <c r="B75" s="11"/>
      <c r="C75" s="11"/>
      <c r="D75" s="11"/>
      <c r="E75" s="11">
        <v>3299</v>
      </c>
      <c r="F75" s="11" t="s">
        <v>105</v>
      </c>
      <c r="G75" s="59">
        <v>0</v>
      </c>
      <c r="H75" s="59">
        <v>133</v>
      </c>
      <c r="I75" s="59">
        <v>133</v>
      </c>
      <c r="J75" s="59">
        <v>361.09</v>
      </c>
      <c r="K75" s="60"/>
      <c r="L75" s="60">
        <f t="shared" si="5"/>
        <v>271.49624060150376</v>
      </c>
    </row>
    <row r="76" spans="2:12" x14ac:dyDescent="0.25">
      <c r="B76" s="11"/>
      <c r="C76" s="11">
        <v>34</v>
      </c>
      <c r="D76" s="11"/>
      <c r="E76" s="11"/>
      <c r="F76" s="11" t="s">
        <v>111</v>
      </c>
      <c r="G76" s="59">
        <v>2404.79</v>
      </c>
      <c r="H76" s="59">
        <v>16043</v>
      </c>
      <c r="I76" s="59">
        <v>16543</v>
      </c>
      <c r="J76" s="59">
        <v>2373.94</v>
      </c>
      <c r="K76" s="60">
        <f t="shared" si="4"/>
        <v>98.717143700697363</v>
      </c>
      <c r="L76" s="60">
        <f t="shared" si="5"/>
        <v>14.350117874629753</v>
      </c>
    </row>
    <row r="77" spans="2:12" x14ac:dyDescent="0.25">
      <c r="B77" s="11"/>
      <c r="C77" s="11"/>
      <c r="D77" s="11">
        <v>343</v>
      </c>
      <c r="E77" s="11"/>
      <c r="F77" s="11" t="s">
        <v>112</v>
      </c>
      <c r="G77" s="59">
        <v>2404.79</v>
      </c>
      <c r="H77" s="59">
        <v>16043</v>
      </c>
      <c r="I77" s="59">
        <v>16543</v>
      </c>
      <c r="J77" s="59">
        <v>2373.94</v>
      </c>
      <c r="K77" s="60">
        <f t="shared" si="4"/>
        <v>98.717143700697363</v>
      </c>
      <c r="L77" s="60">
        <f t="shared" si="5"/>
        <v>14.350117874629753</v>
      </c>
    </row>
    <row r="78" spans="2:12" x14ac:dyDescent="0.25">
      <c r="B78" s="11"/>
      <c r="C78" s="11"/>
      <c r="D78" s="11"/>
      <c r="E78" s="11">
        <v>3431</v>
      </c>
      <c r="F78" s="11" t="s">
        <v>113</v>
      </c>
      <c r="G78" s="59">
        <v>2404.79</v>
      </c>
      <c r="H78" s="59">
        <v>15911</v>
      </c>
      <c r="I78" s="59">
        <v>16411</v>
      </c>
      <c r="J78" s="59">
        <v>2349.71</v>
      </c>
      <c r="K78" s="60">
        <f t="shared" si="4"/>
        <v>97.709571313919312</v>
      </c>
      <c r="L78" s="60">
        <f t="shared" si="5"/>
        <v>14.317896532813357</v>
      </c>
    </row>
    <row r="79" spans="2:12" x14ac:dyDescent="0.25">
      <c r="B79" s="11"/>
      <c r="C79" s="11"/>
      <c r="D79" s="11"/>
      <c r="E79" s="11">
        <v>3434</v>
      </c>
      <c r="F79" s="11" t="s">
        <v>114</v>
      </c>
      <c r="G79" s="59">
        <v>0</v>
      </c>
      <c r="H79" s="59">
        <v>132</v>
      </c>
      <c r="I79" s="59">
        <v>132</v>
      </c>
      <c r="J79" s="59">
        <v>24.23</v>
      </c>
      <c r="K79" s="60"/>
      <c r="L79" s="60">
        <f t="shared" si="5"/>
        <v>18.356060606060606</v>
      </c>
    </row>
    <row r="80" spans="2:12" ht="25.5" x14ac:dyDescent="0.25">
      <c r="B80" s="11"/>
      <c r="C80" s="11">
        <v>37</v>
      </c>
      <c r="D80" s="11"/>
      <c r="E80" s="11"/>
      <c r="F80" s="26" t="s">
        <v>115</v>
      </c>
      <c r="G80" s="59">
        <v>83370.59</v>
      </c>
      <c r="H80" s="59">
        <v>98147</v>
      </c>
      <c r="I80" s="59">
        <v>81692</v>
      </c>
      <c r="J80" s="59">
        <v>99374.85</v>
      </c>
      <c r="K80" s="60">
        <f t="shared" si="4"/>
        <v>119.1965296155395</v>
      </c>
      <c r="L80" s="60">
        <f t="shared" si="5"/>
        <v>121.6457547862704</v>
      </c>
    </row>
    <row r="81" spans="2:12" x14ac:dyDescent="0.25">
      <c r="B81" s="11"/>
      <c r="C81" s="11"/>
      <c r="D81" s="11">
        <v>372</v>
      </c>
      <c r="E81" s="11"/>
      <c r="F81" s="11" t="s">
        <v>116</v>
      </c>
      <c r="G81" s="59">
        <v>83370.59</v>
      </c>
      <c r="H81" s="59">
        <v>98147</v>
      </c>
      <c r="I81" s="59">
        <v>81692</v>
      </c>
      <c r="J81" s="59">
        <v>99374.85</v>
      </c>
      <c r="K81" s="60">
        <f t="shared" si="4"/>
        <v>119.1965296155395</v>
      </c>
      <c r="L81" s="60">
        <f t="shared" si="5"/>
        <v>121.6457547862704</v>
      </c>
    </row>
    <row r="82" spans="2:12" x14ac:dyDescent="0.25">
      <c r="B82" s="11"/>
      <c r="C82" s="11"/>
      <c r="D82" s="11"/>
      <c r="E82" s="11">
        <v>3721</v>
      </c>
      <c r="F82" s="11" t="s">
        <v>117</v>
      </c>
      <c r="G82" s="59">
        <v>49612.11</v>
      </c>
      <c r="H82" s="59">
        <v>47712</v>
      </c>
      <c r="I82" s="59">
        <v>32057</v>
      </c>
      <c r="J82" s="59">
        <v>54452.76</v>
      </c>
      <c r="K82" s="60">
        <f t="shared" si="4"/>
        <v>109.75699279873403</v>
      </c>
      <c r="L82" s="60">
        <f t="shared" si="5"/>
        <v>169.86230776429485</v>
      </c>
    </row>
    <row r="83" spans="2:12" x14ac:dyDescent="0.25">
      <c r="B83" s="11"/>
      <c r="C83" s="11"/>
      <c r="D83" s="11"/>
      <c r="E83" s="11">
        <v>3722</v>
      </c>
      <c r="F83" s="11" t="s">
        <v>118</v>
      </c>
      <c r="G83" s="59">
        <v>33758.480000000003</v>
      </c>
      <c r="H83" s="59">
        <v>50435</v>
      </c>
      <c r="I83" s="59">
        <v>49635</v>
      </c>
      <c r="J83" s="59">
        <v>44922.09</v>
      </c>
      <c r="K83" s="60">
        <f t="shared" si="4"/>
        <v>133.06905405693618</v>
      </c>
      <c r="L83" s="60">
        <f t="shared" si="5"/>
        <v>90.504865518283466</v>
      </c>
    </row>
    <row r="84" spans="2:12" x14ac:dyDescent="0.25">
      <c r="B84" s="13">
        <v>4</v>
      </c>
      <c r="C84" s="13"/>
      <c r="D84" s="13"/>
      <c r="E84" s="13"/>
      <c r="F84" s="17" t="s">
        <v>6</v>
      </c>
      <c r="G84" s="95">
        <v>861367.06</v>
      </c>
      <c r="H84" s="95">
        <v>102551</v>
      </c>
      <c r="I84" s="95">
        <v>102551</v>
      </c>
      <c r="J84" s="95">
        <v>297750.53999999998</v>
      </c>
      <c r="K84" s="97">
        <f t="shared" si="4"/>
        <v>34.567207619943112</v>
      </c>
      <c r="L84" s="97">
        <f t="shared" si="5"/>
        <v>290.3438679291279</v>
      </c>
    </row>
    <row r="85" spans="2:12" x14ac:dyDescent="0.25">
      <c r="B85" s="14"/>
      <c r="C85" s="14">
        <v>42</v>
      </c>
      <c r="D85" s="14"/>
      <c r="E85" s="14"/>
      <c r="F85" s="18" t="s">
        <v>119</v>
      </c>
      <c r="G85" s="59">
        <v>73861.17</v>
      </c>
      <c r="H85" s="59">
        <v>42826</v>
      </c>
      <c r="I85" s="59">
        <v>42826</v>
      </c>
      <c r="J85" s="59">
        <v>133549.01</v>
      </c>
      <c r="K85" s="60">
        <f t="shared" si="4"/>
        <v>180.81085095186012</v>
      </c>
      <c r="L85" s="60">
        <f t="shared" si="5"/>
        <v>311.84096109839817</v>
      </c>
    </row>
    <row r="86" spans="2:12" x14ac:dyDescent="0.25">
      <c r="B86" s="14"/>
      <c r="C86" s="14"/>
      <c r="D86" s="11">
        <v>422</v>
      </c>
      <c r="E86" s="11"/>
      <c r="F86" s="11" t="s">
        <v>120</v>
      </c>
      <c r="G86" s="59">
        <v>43077.440000000002</v>
      </c>
      <c r="H86" s="59">
        <v>16281</v>
      </c>
      <c r="I86" s="59">
        <v>16281</v>
      </c>
      <c r="J86" s="59">
        <v>70739.97</v>
      </c>
      <c r="K86" s="59">
        <f t="shared" si="4"/>
        <v>164.21581691019708</v>
      </c>
      <c r="L86" s="60">
        <f t="shared" si="5"/>
        <v>434.49401142435971</v>
      </c>
    </row>
    <row r="87" spans="2:12" x14ac:dyDescent="0.25">
      <c r="B87" s="14"/>
      <c r="C87" s="14"/>
      <c r="D87" s="11"/>
      <c r="E87" s="11">
        <v>4221</v>
      </c>
      <c r="F87" s="11" t="s">
        <v>121</v>
      </c>
      <c r="G87" s="59">
        <v>4309.04</v>
      </c>
      <c r="H87" s="59">
        <v>2124</v>
      </c>
      <c r="I87" s="59">
        <v>2124</v>
      </c>
      <c r="J87" s="59">
        <v>3938.43</v>
      </c>
      <c r="K87" s="59">
        <f t="shared" si="4"/>
        <v>91.399244379258477</v>
      </c>
      <c r="L87" s="59">
        <f t="shared" si="5"/>
        <v>185.42514124293785</v>
      </c>
    </row>
    <row r="88" spans="2:12" x14ac:dyDescent="0.25">
      <c r="B88" s="14"/>
      <c r="C88" s="14"/>
      <c r="D88" s="11"/>
      <c r="E88" s="11">
        <v>4222</v>
      </c>
      <c r="F88" s="11" t="s">
        <v>124</v>
      </c>
      <c r="G88" s="59">
        <v>1435.56</v>
      </c>
      <c r="H88" s="59">
        <v>133</v>
      </c>
      <c r="I88" s="59">
        <v>133</v>
      </c>
      <c r="J88" s="59">
        <v>331.49</v>
      </c>
      <c r="K88" s="59">
        <f t="shared" si="4"/>
        <v>23.091337178522668</v>
      </c>
      <c r="L88" s="59">
        <f t="shared" si="5"/>
        <v>249.24060150375942</v>
      </c>
    </row>
    <row r="89" spans="2:12" x14ac:dyDescent="0.25">
      <c r="B89" s="31"/>
      <c r="C89" s="31"/>
      <c r="D89" s="31"/>
      <c r="E89" s="11">
        <v>4223</v>
      </c>
      <c r="F89" s="31" t="s">
        <v>122</v>
      </c>
      <c r="G89" s="59">
        <v>3351.25</v>
      </c>
      <c r="H89" s="59">
        <v>133</v>
      </c>
      <c r="I89" s="59">
        <v>133</v>
      </c>
      <c r="J89" s="59">
        <v>7287.84</v>
      </c>
      <c r="K89" s="59">
        <f t="shared" si="4"/>
        <v>217.466318537859</v>
      </c>
      <c r="L89" s="59">
        <f t="shared" si="5"/>
        <v>5479.5789473684208</v>
      </c>
    </row>
    <row r="90" spans="2:12" x14ac:dyDescent="0.25">
      <c r="B90" s="31"/>
      <c r="C90" s="31"/>
      <c r="D90" s="31"/>
      <c r="E90" s="11">
        <v>4225</v>
      </c>
      <c r="F90" s="31" t="s">
        <v>125</v>
      </c>
      <c r="G90" s="59">
        <v>0</v>
      </c>
      <c r="H90" s="59">
        <v>133</v>
      </c>
      <c r="I90" s="59">
        <v>133</v>
      </c>
      <c r="J90" s="59">
        <v>3477.5</v>
      </c>
      <c r="K90" s="59" t="e">
        <f t="shared" si="4"/>
        <v>#DIV/0!</v>
      </c>
      <c r="L90" s="59">
        <f t="shared" si="5"/>
        <v>2614.6616541353387</v>
      </c>
    </row>
    <row r="91" spans="2:12" x14ac:dyDescent="0.25">
      <c r="B91" s="31"/>
      <c r="C91" s="31"/>
      <c r="D91" s="31"/>
      <c r="E91" s="11">
        <v>4226</v>
      </c>
      <c r="F91" s="31" t="s">
        <v>126</v>
      </c>
      <c r="G91" s="59">
        <v>0</v>
      </c>
      <c r="H91" s="59">
        <v>133</v>
      </c>
      <c r="I91" s="59">
        <v>133</v>
      </c>
      <c r="J91" s="59">
        <v>0</v>
      </c>
      <c r="K91" s="59" t="e">
        <f t="shared" si="4"/>
        <v>#DIV/0!</v>
      </c>
      <c r="L91" s="59">
        <f t="shared" si="5"/>
        <v>0</v>
      </c>
    </row>
    <row r="92" spans="2:12" x14ac:dyDescent="0.25">
      <c r="B92" s="31"/>
      <c r="C92" s="31"/>
      <c r="D92" s="31"/>
      <c r="E92" s="11">
        <v>4227</v>
      </c>
      <c r="F92" s="31" t="s">
        <v>123</v>
      </c>
      <c r="G92" s="31">
        <v>33981.589999999997</v>
      </c>
      <c r="H92" s="31">
        <v>13625</v>
      </c>
      <c r="I92" s="59">
        <v>13625</v>
      </c>
      <c r="J92" s="59">
        <v>55704.71</v>
      </c>
      <c r="K92" s="59">
        <f t="shared" si="4"/>
        <v>163.92614353831004</v>
      </c>
      <c r="L92" s="59">
        <f t="shared" si="5"/>
        <v>408.84190825688069</v>
      </c>
    </row>
    <row r="93" spans="2:12" x14ac:dyDescent="0.25">
      <c r="B93" s="31"/>
      <c r="C93" s="31"/>
      <c r="D93" s="11">
        <v>423</v>
      </c>
      <c r="E93" s="11"/>
      <c r="F93" s="31" t="s">
        <v>128</v>
      </c>
      <c r="G93" s="59">
        <v>30783.73</v>
      </c>
      <c r="H93" s="59">
        <v>26545</v>
      </c>
      <c r="I93" s="59">
        <v>26545</v>
      </c>
      <c r="J93" s="59">
        <v>62809.04</v>
      </c>
      <c r="K93" s="59">
        <f t="shared" si="4"/>
        <v>204.03323443910142</v>
      </c>
      <c r="L93" s="59">
        <f t="shared" si="5"/>
        <v>236.61344886042568</v>
      </c>
    </row>
    <row r="94" spans="2:12" x14ac:dyDescent="0.25">
      <c r="B94" s="31"/>
      <c r="C94" s="31"/>
      <c r="D94" s="31"/>
      <c r="E94" s="11">
        <v>4231</v>
      </c>
      <c r="F94" s="31" t="s">
        <v>129</v>
      </c>
      <c r="G94" s="59">
        <v>30783.73</v>
      </c>
      <c r="H94" s="59">
        <v>26545</v>
      </c>
      <c r="I94" s="59">
        <v>26545</v>
      </c>
      <c r="J94" s="59">
        <v>62809.04</v>
      </c>
      <c r="K94" s="59">
        <f t="shared" si="4"/>
        <v>204.03323443910142</v>
      </c>
      <c r="L94" s="59">
        <f t="shared" si="5"/>
        <v>236.61344886042568</v>
      </c>
    </row>
    <row r="95" spans="2:12" ht="15" customHeight="1" x14ac:dyDescent="0.25">
      <c r="B95" s="65"/>
      <c r="C95" s="11">
        <v>45</v>
      </c>
      <c r="D95" s="65"/>
      <c r="E95" s="65"/>
      <c r="F95" s="31" t="s">
        <v>127</v>
      </c>
      <c r="G95" s="59">
        <v>787505.89</v>
      </c>
      <c r="H95" s="59">
        <v>59725</v>
      </c>
      <c r="I95" s="59">
        <v>59725</v>
      </c>
      <c r="J95" s="59">
        <v>164201.53</v>
      </c>
      <c r="K95" s="59">
        <f t="shared" si="4"/>
        <v>20.850831985523307</v>
      </c>
      <c r="L95" s="60">
        <f t="shared" si="5"/>
        <v>274.92930933444956</v>
      </c>
    </row>
    <row r="96" spans="2:12" ht="36.75" customHeight="1" x14ac:dyDescent="0.25">
      <c r="B96" s="65"/>
      <c r="C96" s="65"/>
      <c r="D96" s="11">
        <v>451</v>
      </c>
      <c r="E96" s="65"/>
      <c r="F96" s="31" t="s">
        <v>130</v>
      </c>
      <c r="G96" s="59">
        <v>787505.89</v>
      </c>
      <c r="H96" s="59">
        <v>59725</v>
      </c>
      <c r="I96" s="59">
        <v>59725</v>
      </c>
      <c r="J96" s="59">
        <v>164201.53</v>
      </c>
      <c r="K96" s="59">
        <f t="shared" si="4"/>
        <v>20.850831985523307</v>
      </c>
      <c r="L96" s="60">
        <f t="shared" si="5"/>
        <v>274.92930933444956</v>
      </c>
    </row>
    <row r="97" spans="2:12" ht="28.5" customHeight="1" x14ac:dyDescent="0.25">
      <c r="B97" s="65"/>
      <c r="C97" s="65"/>
      <c r="D97" s="65"/>
      <c r="E97" s="11">
        <v>4511</v>
      </c>
      <c r="F97" s="31" t="s">
        <v>130</v>
      </c>
      <c r="G97" s="59">
        <v>787505.89</v>
      </c>
      <c r="H97" s="59">
        <v>59725</v>
      </c>
      <c r="I97" s="59">
        <v>59725</v>
      </c>
      <c r="J97" s="59">
        <v>164201.53</v>
      </c>
      <c r="K97" s="59">
        <f t="shared" si="4"/>
        <v>20.850831985523307</v>
      </c>
      <c r="L97" s="60">
        <f t="shared" si="5"/>
        <v>274.92930933444956</v>
      </c>
    </row>
    <row r="98" spans="2:12" ht="4.5" customHeight="1" x14ac:dyDescent="0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</sheetData>
  <mergeCells count="6">
    <mergeCell ref="B2:L2"/>
    <mergeCell ref="B4:L4"/>
    <mergeCell ref="B39:F39"/>
    <mergeCell ref="B7:F7"/>
    <mergeCell ref="B38:F38"/>
    <mergeCell ref="B6:F6"/>
  </mergeCells>
  <pageMargins left="0.7" right="0.7" top="0.75" bottom="0.75" header="0.3" footer="0.3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85"/>
  <sheetViews>
    <sheetView workbookViewId="0">
      <selection activeCell="B1" sqref="B1:H85"/>
    </sheetView>
  </sheetViews>
  <sheetFormatPr defaultRowHeight="15" x14ac:dyDescent="0.25"/>
  <cols>
    <col min="2" max="2" width="33.140625" customWidth="1"/>
    <col min="3" max="3" width="16.42578125" customWidth="1"/>
    <col min="4" max="4" width="16.85546875" customWidth="1"/>
    <col min="5" max="5" width="18.42578125" customWidth="1"/>
    <col min="6" max="6" width="21.42578125" customWidth="1"/>
    <col min="7" max="7" width="11.85546875" customWidth="1"/>
    <col min="8" max="8" width="11" customWidth="1"/>
    <col min="10" max="11" width="15.85546875" bestFit="1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x14ac:dyDescent="0.25">
      <c r="B2" s="106" t="s">
        <v>192</v>
      </c>
      <c r="C2" s="106"/>
      <c r="D2" s="106"/>
      <c r="E2" s="106"/>
      <c r="F2" s="106"/>
      <c r="G2" s="106"/>
      <c r="H2" s="106"/>
    </row>
    <row r="3" spans="2:8" ht="15.75" x14ac:dyDescent="0.25">
      <c r="B3" s="48"/>
      <c r="C3" s="48"/>
      <c r="D3" s="48"/>
      <c r="E3" s="48"/>
      <c r="F3" s="48"/>
      <c r="G3" s="48"/>
      <c r="H3" s="48"/>
    </row>
    <row r="4" spans="2:8" ht="15.75" customHeight="1" x14ac:dyDescent="0.25">
      <c r="B4" s="106" t="s">
        <v>48</v>
      </c>
      <c r="C4" s="106"/>
      <c r="D4" s="106"/>
      <c r="E4" s="106"/>
      <c r="F4" s="106"/>
      <c r="G4" s="106"/>
      <c r="H4" s="106"/>
    </row>
    <row r="5" spans="2:8" ht="18" x14ac:dyDescent="0.25">
      <c r="B5" s="3"/>
      <c r="C5" s="3"/>
      <c r="D5" s="3"/>
      <c r="E5" s="3"/>
      <c r="F5" s="4"/>
      <c r="G5" s="4"/>
      <c r="H5" s="4"/>
    </row>
    <row r="6" spans="2:8" ht="39.75" customHeight="1" x14ac:dyDescent="0.25">
      <c r="B6" s="38" t="s">
        <v>7</v>
      </c>
      <c r="C6" s="38" t="s">
        <v>201</v>
      </c>
      <c r="D6" s="38" t="s">
        <v>199</v>
      </c>
      <c r="E6" s="38" t="s">
        <v>190</v>
      </c>
      <c r="F6" s="38" t="s">
        <v>200</v>
      </c>
      <c r="G6" s="38" t="s">
        <v>31</v>
      </c>
      <c r="H6" s="38" t="s">
        <v>31</v>
      </c>
    </row>
    <row r="7" spans="2:8" x14ac:dyDescent="0.25">
      <c r="B7" s="38">
        <v>1</v>
      </c>
      <c r="C7" s="42">
        <v>2</v>
      </c>
      <c r="D7" s="42">
        <v>3</v>
      </c>
      <c r="E7" s="42">
        <v>4</v>
      </c>
      <c r="F7" s="42">
        <v>5</v>
      </c>
      <c r="G7" s="42" t="s">
        <v>45</v>
      </c>
      <c r="H7" s="42" t="s">
        <v>46</v>
      </c>
    </row>
    <row r="8" spans="2:8" x14ac:dyDescent="0.25">
      <c r="B8" s="10" t="s">
        <v>59</v>
      </c>
      <c r="C8" s="70">
        <v>5775748.3300000001</v>
      </c>
      <c r="D8" s="70">
        <v>5474305</v>
      </c>
      <c r="E8" s="70">
        <f>E10+E16+E20+E25+E34</f>
        <v>5595758</v>
      </c>
      <c r="F8" s="70">
        <v>5835759.8600000003</v>
      </c>
      <c r="G8" s="69">
        <f>F8/C8*100</f>
        <v>101.03902605465498</v>
      </c>
      <c r="H8" s="69">
        <f>F8/E8*100</f>
        <v>104.28899641478419</v>
      </c>
    </row>
    <row r="9" spans="2:8" x14ac:dyDescent="0.25">
      <c r="B9" s="10" t="s">
        <v>19</v>
      </c>
      <c r="C9" s="104">
        <f>C10+C12</f>
        <v>4711651.67</v>
      </c>
      <c r="D9" s="71"/>
      <c r="E9" s="71"/>
      <c r="F9" s="71">
        <f>F10+F12</f>
        <v>5357808.95</v>
      </c>
      <c r="G9" s="72"/>
      <c r="H9" s="72"/>
    </row>
    <row r="10" spans="2:8" x14ac:dyDescent="0.25">
      <c r="B10" s="98" t="s">
        <v>20</v>
      </c>
      <c r="C10" s="73">
        <v>4624627.82</v>
      </c>
      <c r="D10" s="73">
        <f>D11</f>
        <v>5242215</v>
      </c>
      <c r="E10" s="73">
        <f>E11</f>
        <v>5363668</v>
      </c>
      <c r="F10" s="73">
        <v>5340940.62</v>
      </c>
      <c r="G10" s="69">
        <f>F10/C10*100</f>
        <v>115.48909075238836</v>
      </c>
      <c r="H10" s="69">
        <f t="shared" ref="H10:H22" si="0">F10/E10*100</f>
        <v>99.576271685719547</v>
      </c>
    </row>
    <row r="11" spans="2:8" ht="27.75" customHeight="1" x14ac:dyDescent="0.25">
      <c r="B11" s="25" t="s">
        <v>139</v>
      </c>
      <c r="C11" s="73">
        <v>4624627.82</v>
      </c>
      <c r="D11" s="73">
        <v>5242215</v>
      </c>
      <c r="E11" s="73">
        <v>5363668</v>
      </c>
      <c r="F11" s="73">
        <v>5340940.62</v>
      </c>
      <c r="G11" s="69">
        <f t="shared" ref="G11:G22" si="1">F11/C11*100</f>
        <v>115.48909075238836</v>
      </c>
      <c r="H11" s="69">
        <f t="shared" si="0"/>
        <v>99.576271685719547</v>
      </c>
    </row>
    <row r="12" spans="2:8" x14ac:dyDescent="0.25">
      <c r="B12" s="99" t="s">
        <v>21</v>
      </c>
      <c r="C12" s="73">
        <v>87023.85</v>
      </c>
      <c r="D12" s="73">
        <v>0</v>
      </c>
      <c r="E12" s="73">
        <v>0</v>
      </c>
      <c r="F12" s="73">
        <v>16868.330000000002</v>
      </c>
      <c r="G12" s="69">
        <f t="shared" si="1"/>
        <v>19.383571285343042</v>
      </c>
      <c r="H12" s="69"/>
    </row>
    <row r="13" spans="2:8" ht="28.5" customHeight="1" x14ac:dyDescent="0.25">
      <c r="B13" s="25" t="s">
        <v>139</v>
      </c>
      <c r="C13" s="73">
        <v>87023.85</v>
      </c>
      <c r="D13" s="73">
        <v>0</v>
      </c>
      <c r="E13" s="73">
        <v>0</v>
      </c>
      <c r="F13" s="73">
        <v>16868.330000000002</v>
      </c>
      <c r="G13" s="69">
        <f t="shared" si="1"/>
        <v>19.383571285343042</v>
      </c>
      <c r="H13" s="69"/>
    </row>
    <row r="14" spans="2:8" x14ac:dyDescent="0.25">
      <c r="B14" s="25"/>
      <c r="C14" s="68"/>
      <c r="D14" s="8"/>
      <c r="E14" s="68"/>
      <c r="F14" s="68"/>
      <c r="G14" s="69"/>
      <c r="H14" s="69"/>
    </row>
    <row r="15" spans="2:8" x14ac:dyDescent="0.25">
      <c r="B15" s="10" t="s">
        <v>25</v>
      </c>
      <c r="C15" s="68">
        <v>15955.54</v>
      </c>
      <c r="D15" s="68">
        <v>16723</v>
      </c>
      <c r="E15" s="68">
        <v>16723</v>
      </c>
      <c r="F15" s="68">
        <v>18257.04</v>
      </c>
      <c r="G15" s="69">
        <f t="shared" si="1"/>
        <v>114.42445695977699</v>
      </c>
      <c r="H15" s="69">
        <f t="shared" si="0"/>
        <v>109.17323446749985</v>
      </c>
    </row>
    <row r="16" spans="2:8" x14ac:dyDescent="0.25">
      <c r="B16" s="99" t="s">
        <v>26</v>
      </c>
      <c r="C16" s="68">
        <v>15955.54</v>
      </c>
      <c r="D16" s="68">
        <v>16723</v>
      </c>
      <c r="E16" s="68">
        <v>16723</v>
      </c>
      <c r="F16" s="68">
        <v>18257.04</v>
      </c>
      <c r="G16" s="69">
        <f t="shared" si="1"/>
        <v>114.42445695977699</v>
      </c>
      <c r="H16" s="69">
        <f t="shared" si="0"/>
        <v>109.17323446749985</v>
      </c>
    </row>
    <row r="17" spans="2:11" x14ac:dyDescent="0.25">
      <c r="B17" s="23" t="s">
        <v>140</v>
      </c>
      <c r="C17" s="68">
        <v>15955.54</v>
      </c>
      <c r="D17" s="68">
        <v>16723</v>
      </c>
      <c r="E17" s="68">
        <v>16723</v>
      </c>
      <c r="F17" s="68">
        <v>18257.04</v>
      </c>
      <c r="G17" s="69">
        <f t="shared" si="1"/>
        <v>114.42445695977699</v>
      </c>
      <c r="H17" s="69">
        <f t="shared" si="0"/>
        <v>109.17323446749985</v>
      </c>
    </row>
    <row r="18" spans="2:11" x14ac:dyDescent="0.25">
      <c r="B18" s="23"/>
      <c r="C18" s="68"/>
      <c r="D18" s="68"/>
      <c r="E18" s="68"/>
      <c r="F18" s="68">
        <v>0</v>
      </c>
      <c r="G18" s="69"/>
      <c r="H18" s="69"/>
    </row>
    <row r="19" spans="2:11" x14ac:dyDescent="0.25">
      <c r="B19" s="10" t="s">
        <v>131</v>
      </c>
      <c r="C19" s="68">
        <v>3852.61</v>
      </c>
      <c r="D19" s="68">
        <v>7963</v>
      </c>
      <c r="E19" s="68">
        <v>7963</v>
      </c>
      <c r="F19" s="68">
        <v>76820.11</v>
      </c>
      <c r="G19" s="69">
        <f t="shared" si="1"/>
        <v>1993.9757722686697</v>
      </c>
      <c r="H19" s="69">
        <f t="shared" si="0"/>
        <v>964.71317342710029</v>
      </c>
      <c r="J19" s="96"/>
    </row>
    <row r="20" spans="2:11" x14ac:dyDescent="0.25">
      <c r="B20" s="99" t="s">
        <v>132</v>
      </c>
      <c r="C20" s="68">
        <v>3852.61</v>
      </c>
      <c r="D20" s="68">
        <v>7963</v>
      </c>
      <c r="E20" s="68">
        <v>7963</v>
      </c>
      <c r="F20" s="68">
        <v>76820.11</v>
      </c>
      <c r="G20" s="69">
        <f t="shared" si="1"/>
        <v>1993.9757722686697</v>
      </c>
      <c r="H20" s="69">
        <f t="shared" si="0"/>
        <v>964.71317342710029</v>
      </c>
    </row>
    <row r="21" spans="2:11" ht="25.5" x14ac:dyDescent="0.25">
      <c r="B21" s="23" t="s">
        <v>136</v>
      </c>
      <c r="C21" s="68">
        <v>3852.61</v>
      </c>
      <c r="D21" s="68">
        <v>7963</v>
      </c>
      <c r="E21" s="68">
        <v>7963</v>
      </c>
      <c r="F21" s="68">
        <v>5541.98</v>
      </c>
      <c r="G21" s="69">
        <f t="shared" si="1"/>
        <v>143.85001336756119</v>
      </c>
      <c r="H21" s="69">
        <f t="shared" si="0"/>
        <v>69.596634434258448</v>
      </c>
    </row>
    <row r="22" spans="2:11" ht="25.5" x14ac:dyDescent="0.25">
      <c r="B22" s="23" t="s">
        <v>138</v>
      </c>
      <c r="C22" s="68">
        <v>447645.92</v>
      </c>
      <c r="D22" s="68">
        <v>0</v>
      </c>
      <c r="E22" s="68">
        <v>0</v>
      </c>
      <c r="F22" s="68">
        <v>71278.73</v>
      </c>
      <c r="G22" s="69">
        <f t="shared" si="1"/>
        <v>15.923015672744208</v>
      </c>
      <c r="H22" s="69" t="e">
        <f t="shared" si="0"/>
        <v>#DIV/0!</v>
      </c>
    </row>
    <row r="23" spans="2:11" x14ac:dyDescent="0.25">
      <c r="B23" s="23"/>
      <c r="C23" s="68"/>
      <c r="D23" s="68"/>
      <c r="E23" s="68"/>
      <c r="F23" s="68"/>
      <c r="G23" s="69"/>
      <c r="H23" s="69"/>
    </row>
    <row r="24" spans="2:11" x14ac:dyDescent="0.25">
      <c r="B24" s="10" t="s">
        <v>133</v>
      </c>
      <c r="C24" s="68">
        <v>382324.65</v>
      </c>
      <c r="D24" s="68">
        <v>81917</v>
      </c>
      <c r="E24" s="68">
        <v>81917</v>
      </c>
      <c r="F24" s="68">
        <f>F25+F27+F29</f>
        <v>153172.48000000001</v>
      </c>
      <c r="G24" s="68"/>
      <c r="H24" s="68"/>
    </row>
    <row r="25" spans="2:11" x14ac:dyDescent="0.25">
      <c r="B25" s="99" t="s">
        <v>134</v>
      </c>
      <c r="C25" s="68">
        <v>54650.59</v>
      </c>
      <c r="D25" s="68">
        <v>81917</v>
      </c>
      <c r="E25" s="68">
        <v>81917</v>
      </c>
      <c r="F25" s="68">
        <v>34546.44</v>
      </c>
      <c r="G25" s="68">
        <f>F25/C25*100</f>
        <v>63.213297422772577</v>
      </c>
      <c r="H25" s="68">
        <f t="shared" ref="H25:H34" si="2">F25/E25*100</f>
        <v>42.172491668396063</v>
      </c>
    </row>
    <row r="26" spans="2:11" ht="25.5" x14ac:dyDescent="0.25">
      <c r="B26" s="25" t="s">
        <v>138</v>
      </c>
      <c r="C26" s="68">
        <v>54650.59</v>
      </c>
      <c r="D26" s="68">
        <v>81917</v>
      </c>
      <c r="E26" s="68">
        <v>81917</v>
      </c>
      <c r="F26" s="68">
        <v>34546.44</v>
      </c>
      <c r="G26" s="68">
        <f>F26/C26*100</f>
        <v>63.213297422772577</v>
      </c>
      <c r="H26" s="68">
        <f t="shared" si="2"/>
        <v>42.172491668396063</v>
      </c>
    </row>
    <row r="27" spans="2:11" x14ac:dyDescent="0.25">
      <c r="B27" s="99" t="s">
        <v>137</v>
      </c>
      <c r="C27" s="68">
        <v>327674.06</v>
      </c>
      <c r="D27" s="68">
        <v>0</v>
      </c>
      <c r="E27" s="68">
        <v>0</v>
      </c>
      <c r="F27" s="68">
        <v>95586.97</v>
      </c>
      <c r="G27" s="68">
        <f>F27/C27*100</f>
        <v>29.17135704913596</v>
      </c>
      <c r="H27" s="68"/>
    </row>
    <row r="28" spans="2:11" ht="25.5" x14ac:dyDescent="0.25">
      <c r="B28" s="25" t="s">
        <v>138</v>
      </c>
      <c r="C28" s="68">
        <v>327674.06</v>
      </c>
      <c r="D28" s="68">
        <v>0</v>
      </c>
      <c r="E28" s="68">
        <v>0</v>
      </c>
      <c r="F28" s="68">
        <v>95586.97</v>
      </c>
      <c r="G28" s="68">
        <f>F28/C28*100</f>
        <v>29.17135704913596</v>
      </c>
      <c r="H28" s="68"/>
    </row>
    <row r="29" spans="2:11" ht="25.5" x14ac:dyDescent="0.25">
      <c r="B29" s="99" t="s">
        <v>222</v>
      </c>
      <c r="C29" s="68">
        <v>0</v>
      </c>
      <c r="D29" s="68">
        <v>0</v>
      </c>
      <c r="E29" s="68">
        <v>0</v>
      </c>
      <c r="F29" s="68">
        <v>23039.07</v>
      </c>
      <c r="G29" s="68"/>
      <c r="H29" s="68"/>
    </row>
    <row r="30" spans="2:11" ht="25.5" x14ac:dyDescent="0.25">
      <c r="B30" s="25" t="s">
        <v>138</v>
      </c>
      <c r="C30" s="68">
        <v>0</v>
      </c>
      <c r="D30" s="68">
        <v>0</v>
      </c>
      <c r="E30" s="68">
        <v>0</v>
      </c>
      <c r="F30" s="68">
        <v>23039.07</v>
      </c>
      <c r="G30" s="68"/>
      <c r="H30" s="68"/>
    </row>
    <row r="31" spans="2:11" x14ac:dyDescent="0.25">
      <c r="B31" s="25"/>
      <c r="C31" s="68"/>
      <c r="D31" s="68"/>
      <c r="E31" s="68"/>
      <c r="F31" s="68"/>
      <c r="G31" s="68"/>
      <c r="H31" s="68"/>
    </row>
    <row r="32" spans="2:11" x14ac:dyDescent="0.25">
      <c r="B32" s="10" t="s">
        <v>135</v>
      </c>
      <c r="C32" s="68">
        <v>214317.94</v>
      </c>
      <c r="D32" s="8"/>
      <c r="E32" s="9"/>
      <c r="F32" s="68">
        <v>229701.28</v>
      </c>
      <c r="G32" s="68">
        <f t="shared" ref="G32:G33" si="3">F32/C32*100</f>
        <v>107.17781255269625</v>
      </c>
      <c r="H32" s="68"/>
      <c r="K32" s="96"/>
    </row>
    <row r="33" spans="2:11" x14ac:dyDescent="0.25">
      <c r="B33" s="99" t="s">
        <v>223</v>
      </c>
      <c r="C33" s="68">
        <v>214317.94</v>
      </c>
      <c r="D33" s="68">
        <v>125487</v>
      </c>
      <c r="E33" s="68">
        <v>125487</v>
      </c>
      <c r="F33" s="68">
        <v>229701.28</v>
      </c>
      <c r="G33" s="68">
        <f t="shared" si="3"/>
        <v>107.17781255269625</v>
      </c>
      <c r="H33" s="68">
        <f t="shared" si="2"/>
        <v>183.04786950042632</v>
      </c>
    </row>
    <row r="34" spans="2:11" x14ac:dyDescent="0.25">
      <c r="B34" s="25" t="s">
        <v>140</v>
      </c>
      <c r="C34" s="68">
        <v>214317.94</v>
      </c>
      <c r="D34" s="68">
        <v>125487</v>
      </c>
      <c r="E34" s="68">
        <v>125487</v>
      </c>
      <c r="F34" s="68">
        <v>229701.28</v>
      </c>
      <c r="G34" s="68">
        <f>F34/C34*100</f>
        <v>107.17781255269625</v>
      </c>
      <c r="H34" s="68">
        <f t="shared" si="2"/>
        <v>183.04786950042632</v>
      </c>
    </row>
    <row r="35" spans="2:11" x14ac:dyDescent="0.25">
      <c r="B35" s="25"/>
      <c r="C35" s="8"/>
      <c r="D35" s="8"/>
      <c r="E35" s="9"/>
      <c r="F35" s="31">
        <v>0</v>
      </c>
      <c r="G35" s="31"/>
      <c r="H35" s="31"/>
    </row>
    <row r="36" spans="2:11" ht="15.75" customHeight="1" x14ac:dyDescent="0.25">
      <c r="B36" s="10" t="s">
        <v>60</v>
      </c>
      <c r="C36" s="95">
        <v>5621987.46</v>
      </c>
      <c r="D36" s="95">
        <v>5464305</v>
      </c>
      <c r="E36" s="95">
        <v>5585758</v>
      </c>
      <c r="F36" s="95">
        <v>5786800.6799999997</v>
      </c>
      <c r="G36" s="71">
        <f>F36/C36*100</f>
        <v>102.93158284632673</v>
      </c>
      <c r="H36" s="71">
        <f>F36/E36*100</f>
        <v>103.59920139755428</v>
      </c>
    </row>
    <row r="37" spans="2:11" ht="15.75" customHeight="1" x14ac:dyDescent="0.25">
      <c r="B37" s="10" t="s">
        <v>149</v>
      </c>
      <c r="C37" s="59">
        <v>4677027.6100000003</v>
      </c>
      <c r="D37" s="59">
        <v>5242215</v>
      </c>
      <c r="E37" s="59">
        <v>5363668</v>
      </c>
      <c r="F37" s="59">
        <f>F38+F46</f>
        <v>5357808.95</v>
      </c>
      <c r="G37" s="31"/>
      <c r="H37" s="31"/>
    </row>
    <row r="38" spans="2:11" x14ac:dyDescent="0.25">
      <c r="B38" s="100" t="s">
        <v>20</v>
      </c>
      <c r="C38" s="59">
        <v>4619202.7699999996</v>
      </c>
      <c r="D38" s="59">
        <v>5242215</v>
      </c>
      <c r="E38" s="59">
        <v>5363668</v>
      </c>
      <c r="F38" s="59">
        <f>F39+F40+F41+F42+F44</f>
        <v>5340940.62</v>
      </c>
      <c r="G38" s="68">
        <f>F38/C38*100</f>
        <v>115.62472759774521</v>
      </c>
      <c r="H38" s="68">
        <f>F38/E38*100</f>
        <v>99.576271685719547</v>
      </c>
    </row>
    <row r="39" spans="2:11" x14ac:dyDescent="0.25">
      <c r="B39" s="23" t="s">
        <v>141</v>
      </c>
      <c r="C39" s="59">
        <v>3451744.89</v>
      </c>
      <c r="D39" s="59">
        <v>3940337</v>
      </c>
      <c r="E39" s="59">
        <v>4044290</v>
      </c>
      <c r="F39" s="59">
        <v>4047419.69</v>
      </c>
      <c r="G39" s="68">
        <f t="shared" ref="G39:G83" si="4">F39/C39*100</f>
        <v>117.25720813625944</v>
      </c>
      <c r="H39" s="68">
        <f t="shared" ref="H39:H83" si="5">F39/E39*100</f>
        <v>100.07738540015676</v>
      </c>
    </row>
    <row r="40" spans="2:11" x14ac:dyDescent="0.25">
      <c r="B40" s="23" t="s">
        <v>142</v>
      </c>
      <c r="C40" s="59">
        <v>1114796.8799999999</v>
      </c>
      <c r="D40" s="59">
        <v>1201288</v>
      </c>
      <c r="E40" s="59">
        <v>1234743</v>
      </c>
      <c r="F40" s="59">
        <v>1210117.9099999999</v>
      </c>
      <c r="G40" s="68">
        <f t="shared" si="4"/>
        <v>108.55052895375883</v>
      </c>
      <c r="H40" s="68">
        <f t="shared" si="5"/>
        <v>98.005650568579853</v>
      </c>
      <c r="J40" s="56"/>
    </row>
    <row r="41" spans="2:11" x14ac:dyDescent="0.25">
      <c r="B41" s="23" t="s">
        <v>143</v>
      </c>
      <c r="C41" s="59">
        <v>2404.79</v>
      </c>
      <c r="D41" s="59">
        <v>2443</v>
      </c>
      <c r="E41" s="59">
        <v>2943</v>
      </c>
      <c r="F41" s="59">
        <v>2373.94</v>
      </c>
      <c r="G41" s="68">
        <f t="shared" si="4"/>
        <v>98.717143700697363</v>
      </c>
      <c r="H41" s="68">
        <f t="shared" si="5"/>
        <v>80.663948352021748</v>
      </c>
    </row>
    <row r="42" spans="2:11" ht="38.25" x14ac:dyDescent="0.25">
      <c r="B42" s="23" t="s">
        <v>144</v>
      </c>
      <c r="C42" s="59">
        <v>55681.24</v>
      </c>
      <c r="D42" s="59">
        <v>98147</v>
      </c>
      <c r="E42" s="59">
        <v>81692</v>
      </c>
      <c r="F42" s="59">
        <v>72904.08</v>
      </c>
      <c r="G42" s="68">
        <f t="shared" si="4"/>
        <v>130.93113587269249</v>
      </c>
      <c r="H42" s="68">
        <f t="shared" si="5"/>
        <v>89.242618616265972</v>
      </c>
      <c r="K42" s="56"/>
    </row>
    <row r="43" spans="2:11" ht="30" customHeight="1" x14ac:dyDescent="0.25">
      <c r="B43" s="23" t="s">
        <v>213</v>
      </c>
      <c r="C43" s="59">
        <v>29199.02</v>
      </c>
      <c r="D43" s="59"/>
      <c r="E43" s="59"/>
      <c r="F43" s="59"/>
      <c r="G43" s="68"/>
      <c r="H43" s="68"/>
    </row>
    <row r="44" spans="2:11" ht="25.5" x14ac:dyDescent="0.25">
      <c r="B44" s="23" t="s">
        <v>224</v>
      </c>
      <c r="C44" s="59">
        <v>0</v>
      </c>
      <c r="D44" s="59">
        <v>0</v>
      </c>
      <c r="E44" s="59">
        <v>0</v>
      </c>
      <c r="F44" s="59">
        <v>8125</v>
      </c>
      <c r="G44" s="68"/>
      <c r="H44" s="68"/>
    </row>
    <row r="45" spans="2:11" x14ac:dyDescent="0.25">
      <c r="B45" s="23"/>
      <c r="C45" s="59"/>
      <c r="D45" s="59"/>
      <c r="E45" s="59"/>
      <c r="F45" s="59"/>
      <c r="G45" s="68"/>
      <c r="H45" s="68"/>
    </row>
    <row r="46" spans="2:11" x14ac:dyDescent="0.25">
      <c r="B46" s="100" t="s">
        <v>21</v>
      </c>
      <c r="C46" s="59">
        <f>C47+C48+C49</f>
        <v>57824.840000000004</v>
      </c>
      <c r="D46" s="59">
        <f t="shared" ref="D46:E46" si="6">D47+D48+D49</f>
        <v>0</v>
      </c>
      <c r="E46" s="59">
        <f t="shared" si="6"/>
        <v>0</v>
      </c>
      <c r="F46" s="59">
        <f>F47+F48+F49</f>
        <v>16868.330000000002</v>
      </c>
      <c r="G46" s="68">
        <f t="shared" si="4"/>
        <v>29.171425290584462</v>
      </c>
      <c r="H46" s="68" t="e">
        <f t="shared" si="5"/>
        <v>#DIV/0!</v>
      </c>
    </row>
    <row r="47" spans="2:11" x14ac:dyDescent="0.25">
      <c r="B47" s="24" t="s">
        <v>145</v>
      </c>
      <c r="C47" s="59">
        <v>3516.82</v>
      </c>
      <c r="D47" s="8"/>
      <c r="E47" s="8"/>
      <c r="F47" s="59">
        <v>2246.21</v>
      </c>
      <c r="G47" s="68">
        <f t="shared" si="4"/>
        <v>63.870485267940921</v>
      </c>
      <c r="H47" s="68" t="e">
        <f t="shared" si="5"/>
        <v>#DIV/0!</v>
      </c>
    </row>
    <row r="48" spans="2:11" ht="25.5" x14ac:dyDescent="0.25">
      <c r="B48" s="25" t="s">
        <v>147</v>
      </c>
      <c r="C48" s="59">
        <v>1009.36</v>
      </c>
      <c r="D48" s="8"/>
      <c r="E48" s="8"/>
      <c r="F48" s="59">
        <v>5619.26</v>
      </c>
      <c r="G48" s="68">
        <f t="shared" si="4"/>
        <v>556.7151462312753</v>
      </c>
      <c r="H48" s="68" t="e">
        <f t="shared" si="5"/>
        <v>#DIV/0!</v>
      </c>
    </row>
    <row r="49" spans="2:8" ht="25.5" x14ac:dyDescent="0.25">
      <c r="B49" s="25" t="s">
        <v>146</v>
      </c>
      <c r="C49" s="59">
        <v>53298.66</v>
      </c>
      <c r="D49" s="8"/>
      <c r="E49" s="8"/>
      <c r="F49" s="59">
        <v>9002.86</v>
      </c>
      <c r="G49" s="68">
        <f t="shared" si="4"/>
        <v>16.891343985008252</v>
      </c>
      <c r="H49" s="68" t="e">
        <f t="shared" si="5"/>
        <v>#DIV/0!</v>
      </c>
    </row>
    <row r="50" spans="2:8" x14ac:dyDescent="0.25">
      <c r="B50" s="25"/>
      <c r="C50" s="59"/>
      <c r="D50" s="8"/>
      <c r="E50" s="8"/>
      <c r="F50" s="59">
        <v>0</v>
      </c>
      <c r="G50" s="68"/>
      <c r="H50" s="68"/>
    </row>
    <row r="51" spans="2:8" x14ac:dyDescent="0.25">
      <c r="B51" s="10" t="s">
        <v>153</v>
      </c>
      <c r="C51" s="59">
        <f>C53</f>
        <v>15955.54</v>
      </c>
      <c r="D51" s="59">
        <v>16723</v>
      </c>
      <c r="E51" s="59">
        <v>16723</v>
      </c>
      <c r="F51" s="59">
        <v>18257.04</v>
      </c>
      <c r="G51" s="68">
        <f t="shared" si="4"/>
        <v>114.42445695977699</v>
      </c>
      <c r="H51" s="68">
        <f t="shared" si="5"/>
        <v>109.17323446749985</v>
      </c>
    </row>
    <row r="52" spans="2:8" x14ac:dyDescent="0.25">
      <c r="B52" s="100" t="s">
        <v>26</v>
      </c>
      <c r="C52" s="59"/>
      <c r="D52" s="59">
        <v>16723</v>
      </c>
      <c r="E52" s="59">
        <v>16723</v>
      </c>
      <c r="F52" s="59">
        <f>F53+F54</f>
        <v>18257.04</v>
      </c>
      <c r="G52" s="68"/>
      <c r="H52" s="68">
        <f t="shared" si="5"/>
        <v>109.17323446749985</v>
      </c>
    </row>
    <row r="53" spans="2:8" x14ac:dyDescent="0.25">
      <c r="B53" s="16" t="s">
        <v>142</v>
      </c>
      <c r="C53" s="59">
        <v>15955.54</v>
      </c>
      <c r="D53" s="59">
        <v>16723</v>
      </c>
      <c r="E53" s="59">
        <v>16723</v>
      </c>
      <c r="F53" s="59">
        <v>13197.69</v>
      </c>
      <c r="G53" s="68">
        <f t="shared" si="4"/>
        <v>82.715407939812764</v>
      </c>
      <c r="H53" s="68">
        <f t="shared" si="5"/>
        <v>78.919392453507157</v>
      </c>
    </row>
    <row r="54" spans="2:8" ht="25.5" x14ac:dyDescent="0.25">
      <c r="B54" s="16" t="s">
        <v>146</v>
      </c>
      <c r="C54" s="59">
        <v>0</v>
      </c>
      <c r="D54" s="59">
        <v>0</v>
      </c>
      <c r="E54" s="59">
        <v>0</v>
      </c>
      <c r="F54" s="59">
        <v>5059.3500000000004</v>
      </c>
      <c r="G54" s="68"/>
      <c r="H54" s="68"/>
    </row>
    <row r="55" spans="2:8" x14ac:dyDescent="0.25">
      <c r="B55" s="16"/>
      <c r="C55" s="59"/>
      <c r="D55" s="59"/>
      <c r="E55" s="59"/>
      <c r="F55" s="59"/>
      <c r="G55" s="68"/>
      <c r="H55" s="68"/>
    </row>
    <row r="56" spans="2:8" x14ac:dyDescent="0.25">
      <c r="B56" s="10" t="s">
        <v>148</v>
      </c>
      <c r="C56" s="59">
        <f>C59+C60</f>
        <v>451418.89999999997</v>
      </c>
      <c r="D56" s="59">
        <v>7963</v>
      </c>
      <c r="E56" s="59">
        <v>7963</v>
      </c>
      <c r="F56" s="59">
        <f>F58+F59+F60</f>
        <v>76820.110000000015</v>
      </c>
      <c r="G56" s="68">
        <f t="shared" si="4"/>
        <v>17.017477557984396</v>
      </c>
      <c r="H56" s="68">
        <f t="shared" si="5"/>
        <v>964.71317342710051</v>
      </c>
    </row>
    <row r="57" spans="2:8" x14ac:dyDescent="0.25">
      <c r="B57" s="100" t="s">
        <v>132</v>
      </c>
      <c r="C57" s="59"/>
      <c r="D57" s="59"/>
      <c r="E57" s="59"/>
      <c r="F57" s="59"/>
      <c r="G57" s="68"/>
      <c r="H57" s="68"/>
    </row>
    <row r="58" spans="2:8" x14ac:dyDescent="0.25">
      <c r="B58" s="16" t="s">
        <v>142</v>
      </c>
      <c r="C58" s="59">
        <v>0</v>
      </c>
      <c r="D58" s="59">
        <v>7963</v>
      </c>
      <c r="E58" s="59">
        <v>7963</v>
      </c>
      <c r="F58" s="59">
        <v>3889.44</v>
      </c>
      <c r="G58" s="68"/>
      <c r="H58" s="68">
        <f t="shared" si="5"/>
        <v>48.843903051613715</v>
      </c>
    </row>
    <row r="59" spans="2:8" ht="25.5" x14ac:dyDescent="0.25">
      <c r="B59" s="16" t="s">
        <v>147</v>
      </c>
      <c r="C59" s="59">
        <v>25820.49</v>
      </c>
      <c r="D59" s="59">
        <v>0</v>
      </c>
      <c r="E59" s="59">
        <v>0</v>
      </c>
      <c r="F59" s="59">
        <v>33976.94</v>
      </c>
      <c r="G59" s="68">
        <f t="shared" si="4"/>
        <v>131.5890596963884</v>
      </c>
      <c r="H59" s="68"/>
    </row>
    <row r="60" spans="2:8" ht="25.5" x14ac:dyDescent="0.25">
      <c r="B60" s="16" t="s">
        <v>212</v>
      </c>
      <c r="C60" s="59">
        <v>425598.41</v>
      </c>
      <c r="D60" s="8">
        <v>0</v>
      </c>
      <c r="E60" s="8">
        <v>0</v>
      </c>
      <c r="F60" s="59">
        <v>38953.730000000003</v>
      </c>
      <c r="G60" s="68">
        <f t="shared" si="4"/>
        <v>9.15269631763897</v>
      </c>
      <c r="H60" s="68"/>
    </row>
    <row r="61" spans="2:8" x14ac:dyDescent="0.25">
      <c r="B61" s="25"/>
      <c r="C61" s="59"/>
      <c r="D61" s="8"/>
      <c r="E61" s="8"/>
      <c r="F61" s="59"/>
      <c r="G61" s="68"/>
      <c r="H61" s="68"/>
    </row>
    <row r="62" spans="2:8" x14ac:dyDescent="0.25">
      <c r="B62" s="10" t="s">
        <v>133</v>
      </c>
      <c r="C62" s="59">
        <f>C63+C68</f>
        <v>382250.7</v>
      </c>
      <c r="D62" s="8"/>
      <c r="E62" s="8"/>
      <c r="F62" s="59">
        <f>F63+F68</f>
        <v>133405</v>
      </c>
      <c r="G62" s="68"/>
      <c r="H62" s="68"/>
    </row>
    <row r="63" spans="2:8" x14ac:dyDescent="0.25">
      <c r="B63" s="100" t="s">
        <v>134</v>
      </c>
      <c r="C63" s="59">
        <v>54576.639999999999</v>
      </c>
      <c r="D63" s="59">
        <v>81917</v>
      </c>
      <c r="E63" s="59">
        <v>81917</v>
      </c>
      <c r="F63" s="59">
        <f>F64+F65</f>
        <v>37818.03</v>
      </c>
      <c r="G63" s="68">
        <f t="shared" si="4"/>
        <v>69.293437631924576</v>
      </c>
      <c r="H63" s="68">
        <f t="shared" si="5"/>
        <v>46.166278061940744</v>
      </c>
    </row>
    <row r="64" spans="2:8" x14ac:dyDescent="0.25">
      <c r="B64" s="25" t="s">
        <v>141</v>
      </c>
      <c r="C64" s="59">
        <v>53044.04</v>
      </c>
      <c r="D64" s="59">
        <v>81253</v>
      </c>
      <c r="E64" s="59">
        <v>81253</v>
      </c>
      <c r="F64" s="59">
        <v>36719.19</v>
      </c>
      <c r="G64" s="68">
        <f t="shared" si="4"/>
        <v>69.223969365832616</v>
      </c>
      <c r="H64" s="68">
        <f t="shared" si="5"/>
        <v>45.191180633330461</v>
      </c>
    </row>
    <row r="65" spans="2:11" ht="15" customHeight="1" x14ac:dyDescent="0.25">
      <c r="B65" s="25" t="s">
        <v>142</v>
      </c>
      <c r="C65" s="59">
        <v>1532.6</v>
      </c>
      <c r="D65" s="8">
        <v>0</v>
      </c>
      <c r="E65" s="8">
        <v>0</v>
      </c>
      <c r="F65" s="59">
        <v>1098.8399999999999</v>
      </c>
      <c r="G65" s="68">
        <f t="shared" si="4"/>
        <v>71.697768497977293</v>
      </c>
      <c r="H65" s="68" t="e">
        <f t="shared" si="5"/>
        <v>#DIV/0!</v>
      </c>
      <c r="I65" s="33"/>
      <c r="J65" s="33"/>
      <c r="K65" s="33"/>
    </row>
    <row r="66" spans="2:11" ht="24.75" customHeight="1" x14ac:dyDescent="0.25">
      <c r="B66" s="25" t="s">
        <v>147</v>
      </c>
      <c r="C66" s="59">
        <v>0</v>
      </c>
      <c r="D66" s="8">
        <v>664</v>
      </c>
      <c r="E66" s="8">
        <v>664</v>
      </c>
      <c r="F66" s="59">
        <v>0</v>
      </c>
      <c r="G66" s="68"/>
      <c r="H66" s="68"/>
      <c r="I66" s="33"/>
      <c r="J66" s="33"/>
      <c r="K66" s="33"/>
    </row>
    <row r="67" spans="2:11" ht="24.75" customHeight="1" x14ac:dyDescent="0.25">
      <c r="B67" s="25"/>
      <c r="C67" s="59"/>
      <c r="D67" s="8"/>
      <c r="E67" s="8"/>
      <c r="F67" s="59"/>
      <c r="G67" s="68"/>
      <c r="H67" s="68"/>
      <c r="I67" s="33"/>
      <c r="J67" s="33"/>
      <c r="K67" s="33"/>
    </row>
    <row r="68" spans="2:11" x14ac:dyDescent="0.25">
      <c r="B68" s="100" t="s">
        <v>150</v>
      </c>
      <c r="C68" s="59">
        <f>C69+C70+C71</f>
        <v>327674.06</v>
      </c>
      <c r="D68" s="59">
        <f t="shared" ref="D68:E68" si="7">D69+D70+D71</f>
        <v>0</v>
      </c>
      <c r="E68" s="59">
        <f t="shared" si="7"/>
        <v>0</v>
      </c>
      <c r="F68" s="59">
        <f>F69+F70+F71</f>
        <v>95586.97</v>
      </c>
      <c r="G68" s="59"/>
      <c r="H68" s="68" t="e">
        <f t="shared" si="5"/>
        <v>#DIV/0!</v>
      </c>
      <c r="I68" s="33"/>
      <c r="J68" s="33"/>
      <c r="K68" s="33"/>
    </row>
    <row r="69" spans="2:11" x14ac:dyDescent="0.25">
      <c r="B69" s="25" t="s">
        <v>142</v>
      </c>
      <c r="C69" s="59">
        <v>19928.66</v>
      </c>
      <c r="D69" s="8">
        <v>0</v>
      </c>
      <c r="E69" s="8">
        <v>0</v>
      </c>
      <c r="F69" s="59">
        <v>12728.43</v>
      </c>
      <c r="G69" s="68">
        <f t="shared" si="4"/>
        <v>63.86997419796414</v>
      </c>
      <c r="H69" s="68" t="e">
        <f t="shared" si="5"/>
        <v>#DIV/0!</v>
      </c>
      <c r="I69" s="33"/>
      <c r="J69" s="33"/>
      <c r="K69" s="33"/>
    </row>
    <row r="70" spans="2:11" ht="25.5" x14ac:dyDescent="0.25">
      <c r="B70" s="25" t="s">
        <v>147</v>
      </c>
      <c r="C70" s="59">
        <v>5719.69</v>
      </c>
      <c r="D70" s="8"/>
      <c r="E70" s="8"/>
      <c r="F70" s="59">
        <v>31842.47</v>
      </c>
      <c r="G70" s="68">
        <f t="shared" si="4"/>
        <v>556.71671017135554</v>
      </c>
      <c r="H70" s="68" t="e">
        <f t="shared" si="5"/>
        <v>#DIV/0!</v>
      </c>
      <c r="I70" s="33"/>
      <c r="J70" s="33"/>
      <c r="K70" s="33"/>
    </row>
    <row r="71" spans="2:11" ht="25.5" x14ac:dyDescent="0.25">
      <c r="B71" s="25" t="s">
        <v>151</v>
      </c>
      <c r="C71" s="59">
        <v>302025.71000000002</v>
      </c>
      <c r="D71" s="8">
        <v>0</v>
      </c>
      <c r="E71" s="8">
        <v>0</v>
      </c>
      <c r="F71" s="59">
        <v>51016.07</v>
      </c>
      <c r="G71" s="68">
        <f t="shared" si="4"/>
        <v>16.891300412802604</v>
      </c>
      <c r="H71" s="68" t="e">
        <f t="shared" si="5"/>
        <v>#DIV/0!</v>
      </c>
    </row>
    <row r="72" spans="2:11" x14ac:dyDescent="0.25">
      <c r="B72" s="25"/>
      <c r="C72" s="59"/>
      <c r="D72" s="8"/>
      <c r="E72" s="8"/>
      <c r="F72" s="59"/>
      <c r="G72" s="68"/>
      <c r="H72" s="68"/>
    </row>
    <row r="73" spans="2:11" ht="24.75" customHeight="1" x14ac:dyDescent="0.25">
      <c r="B73" s="100" t="s">
        <v>222</v>
      </c>
      <c r="C73" s="59"/>
      <c r="D73" s="8">
        <v>0</v>
      </c>
      <c r="E73" s="59">
        <v>0</v>
      </c>
      <c r="F73" s="59">
        <v>23039.07</v>
      </c>
      <c r="G73" s="68"/>
      <c r="H73" s="68" t="e">
        <f t="shared" si="5"/>
        <v>#DIV/0!</v>
      </c>
    </row>
    <row r="74" spans="2:11" x14ac:dyDescent="0.25">
      <c r="B74" s="25" t="s">
        <v>141</v>
      </c>
      <c r="C74" s="59">
        <v>0</v>
      </c>
      <c r="D74" s="8">
        <v>0</v>
      </c>
      <c r="E74" s="59">
        <v>0</v>
      </c>
      <c r="F74" s="59">
        <v>22408.28</v>
      </c>
      <c r="G74" s="68"/>
      <c r="H74" s="68" t="e">
        <f t="shared" si="5"/>
        <v>#DIV/0!</v>
      </c>
    </row>
    <row r="75" spans="2:11" x14ac:dyDescent="0.25">
      <c r="B75" s="25" t="s">
        <v>142</v>
      </c>
      <c r="C75" s="59">
        <v>0</v>
      </c>
      <c r="D75" s="8">
        <v>0</v>
      </c>
      <c r="E75" s="59">
        <v>0</v>
      </c>
      <c r="F75" s="59">
        <v>630.79</v>
      </c>
      <c r="G75" s="68"/>
      <c r="H75" s="68" t="e">
        <f t="shared" si="5"/>
        <v>#DIV/0!</v>
      </c>
    </row>
    <row r="76" spans="2:11" x14ac:dyDescent="0.25">
      <c r="B76" s="25"/>
      <c r="C76" s="59"/>
      <c r="D76" s="8"/>
      <c r="E76" s="8"/>
      <c r="F76" s="59"/>
      <c r="G76" s="68"/>
      <c r="H76" s="68"/>
    </row>
    <row r="77" spans="2:11" x14ac:dyDescent="0.25">
      <c r="B77" s="10" t="s">
        <v>135</v>
      </c>
      <c r="C77" s="59">
        <f>C79+C81+C83+C82</f>
        <v>60710.66</v>
      </c>
      <c r="D77" s="59">
        <v>115487</v>
      </c>
      <c r="E77" s="59">
        <v>115487</v>
      </c>
      <c r="F77" s="59">
        <v>177470.51</v>
      </c>
      <c r="G77" s="68">
        <f t="shared" si="4"/>
        <v>292.32182618340829</v>
      </c>
      <c r="H77" s="68">
        <f t="shared" si="5"/>
        <v>153.67141756214986</v>
      </c>
    </row>
    <row r="78" spans="2:11" x14ac:dyDescent="0.25">
      <c r="B78" s="100" t="s">
        <v>223</v>
      </c>
      <c r="C78" s="59">
        <f>C79+C81+C82+C83</f>
        <v>60710.66</v>
      </c>
      <c r="D78" s="59"/>
      <c r="E78" s="59"/>
      <c r="F78" s="59">
        <f>F79+F81+F82+F83</f>
        <v>177470.50999999998</v>
      </c>
      <c r="G78" s="68">
        <f t="shared" si="4"/>
        <v>292.32182618340829</v>
      </c>
      <c r="H78" s="68"/>
    </row>
    <row r="79" spans="2:11" x14ac:dyDescent="0.25">
      <c r="B79" s="25" t="s">
        <v>142</v>
      </c>
      <c r="C79" s="59">
        <v>14325.57</v>
      </c>
      <c r="D79" s="8">
        <v>0</v>
      </c>
      <c r="E79" s="8">
        <v>0</v>
      </c>
      <c r="F79" s="59">
        <v>36844.879999999997</v>
      </c>
      <c r="G79" s="68">
        <f t="shared" si="4"/>
        <v>257.19660718561283</v>
      </c>
      <c r="H79" s="68"/>
    </row>
    <row r="80" spans="2:11" x14ac:dyDescent="0.25">
      <c r="B80" s="25" t="s">
        <v>143</v>
      </c>
      <c r="C80" s="59">
        <v>0</v>
      </c>
      <c r="D80" s="59">
        <v>13600</v>
      </c>
      <c r="E80" s="59">
        <v>13600</v>
      </c>
      <c r="F80" s="59">
        <v>0</v>
      </c>
      <c r="G80" s="68"/>
      <c r="H80" s="68">
        <f t="shared" si="5"/>
        <v>0</v>
      </c>
    </row>
    <row r="81" spans="2:8" x14ac:dyDescent="0.25">
      <c r="B81" s="25" t="s">
        <v>152</v>
      </c>
      <c r="C81" s="59">
        <v>27689.360000000001</v>
      </c>
      <c r="D81" s="8">
        <v>0</v>
      </c>
      <c r="E81" s="8">
        <v>0</v>
      </c>
      <c r="F81" s="59">
        <v>26470.77</v>
      </c>
      <c r="G81" s="68">
        <f t="shared" si="4"/>
        <v>95.599067656312755</v>
      </c>
      <c r="H81" s="68"/>
    </row>
    <row r="82" spans="2:8" ht="25.5" x14ac:dyDescent="0.25">
      <c r="B82" s="25" t="s">
        <v>147</v>
      </c>
      <c r="C82" s="59">
        <v>12112.62</v>
      </c>
      <c r="D82" s="59">
        <v>42162</v>
      </c>
      <c r="E82" s="59">
        <v>42162</v>
      </c>
      <c r="F82" s="59">
        <v>62110.34</v>
      </c>
      <c r="G82" s="68">
        <f t="shared" si="4"/>
        <v>512.77378469728262</v>
      </c>
      <c r="H82" s="68">
        <f t="shared" si="5"/>
        <v>147.31355248802237</v>
      </c>
    </row>
    <row r="83" spans="2:8" ht="25.5" x14ac:dyDescent="0.25">
      <c r="B83" s="25" t="s">
        <v>146</v>
      </c>
      <c r="C83" s="59">
        <v>6583.11</v>
      </c>
      <c r="D83" s="59">
        <v>59725</v>
      </c>
      <c r="E83" s="59">
        <v>59725</v>
      </c>
      <c r="F83" s="59">
        <v>52044.52</v>
      </c>
      <c r="G83" s="68">
        <f t="shared" si="4"/>
        <v>790.57649044296693</v>
      </c>
      <c r="H83" s="68">
        <f t="shared" si="5"/>
        <v>87.140259522812897</v>
      </c>
    </row>
    <row r="84" spans="2:8" x14ac:dyDescent="0.25">
      <c r="B84" s="25"/>
      <c r="C84" s="59"/>
      <c r="D84" s="8"/>
      <c r="E84" s="8"/>
      <c r="F84" s="59"/>
      <c r="G84" s="68"/>
      <c r="H84" s="68"/>
    </row>
    <row r="85" spans="2:8" x14ac:dyDescent="0.25">
      <c r="B85" s="25"/>
      <c r="C85" s="59"/>
      <c r="D85" s="8"/>
      <c r="E85" s="8"/>
      <c r="F85" s="59"/>
      <c r="G85" s="68"/>
      <c r="H85" s="68"/>
    </row>
  </sheetData>
  <mergeCells count="2">
    <mergeCell ref="B4:H4"/>
    <mergeCell ref="B2:H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9"/>
  <sheetViews>
    <sheetView workbookViewId="0">
      <selection activeCell="B1" sqref="B1:H15"/>
    </sheetView>
  </sheetViews>
  <sheetFormatPr defaultRowHeight="15" x14ac:dyDescent="0.25"/>
  <cols>
    <col min="2" max="2" width="34.140625" customWidth="1"/>
    <col min="3" max="3" width="17.5703125" customWidth="1"/>
    <col min="4" max="4" width="17.85546875" customWidth="1"/>
    <col min="5" max="5" width="14" customWidth="1"/>
    <col min="6" max="6" width="15.85546875" customWidth="1"/>
    <col min="7" max="7" width="10" customWidth="1"/>
    <col min="8" max="8" width="12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x14ac:dyDescent="0.25">
      <c r="B2" s="106" t="s">
        <v>192</v>
      </c>
      <c r="C2" s="106"/>
      <c r="D2" s="106"/>
      <c r="E2" s="106"/>
      <c r="F2" s="106"/>
      <c r="G2" s="106"/>
      <c r="H2" s="4"/>
    </row>
    <row r="3" spans="2:8" ht="18" x14ac:dyDescent="0.25">
      <c r="B3" s="3"/>
      <c r="C3" s="3"/>
      <c r="D3" s="3"/>
      <c r="E3" s="3"/>
      <c r="F3" s="3"/>
      <c r="G3" s="3"/>
      <c r="H3" s="4"/>
    </row>
    <row r="4" spans="2:8" ht="15.75" customHeight="1" x14ac:dyDescent="0.25">
      <c r="B4" s="106" t="s">
        <v>49</v>
      </c>
      <c r="C4" s="106"/>
      <c r="D4" s="106"/>
      <c r="E4" s="106"/>
      <c r="F4" s="106"/>
      <c r="G4" s="106"/>
      <c r="H4" s="106"/>
    </row>
    <row r="5" spans="2:8" ht="18" x14ac:dyDescent="0.25">
      <c r="B5" s="3"/>
      <c r="C5" s="3"/>
      <c r="D5" s="3"/>
      <c r="E5" s="3"/>
      <c r="F5" s="4"/>
      <c r="G5" s="4"/>
      <c r="H5" s="4"/>
    </row>
    <row r="6" spans="2:8" ht="25.5" x14ac:dyDescent="0.25">
      <c r="B6" s="38" t="s">
        <v>7</v>
      </c>
      <c r="C6" s="38" t="s">
        <v>203</v>
      </c>
      <c r="D6" s="38" t="s">
        <v>199</v>
      </c>
      <c r="E6" s="38" t="s">
        <v>190</v>
      </c>
      <c r="F6" s="38" t="s">
        <v>204</v>
      </c>
      <c r="G6" s="38" t="s">
        <v>31</v>
      </c>
      <c r="H6" s="38" t="s">
        <v>31</v>
      </c>
    </row>
    <row r="7" spans="2:8" x14ac:dyDescent="0.25">
      <c r="B7" s="42">
        <v>1</v>
      </c>
      <c r="C7" s="42">
        <v>2</v>
      </c>
      <c r="D7" s="42">
        <v>3</v>
      </c>
      <c r="E7" s="42">
        <v>4</v>
      </c>
      <c r="F7" s="42">
        <v>5</v>
      </c>
      <c r="G7" s="42" t="s">
        <v>45</v>
      </c>
      <c r="H7" s="42" t="s">
        <v>46</v>
      </c>
    </row>
    <row r="8" spans="2:8" ht="15.75" customHeight="1" x14ac:dyDescent="0.25">
      <c r="B8" s="10" t="s">
        <v>60</v>
      </c>
      <c r="C8" s="79">
        <v>5621987.4800000004</v>
      </c>
      <c r="D8" s="79">
        <v>5464305</v>
      </c>
      <c r="E8" s="79">
        <v>5585758</v>
      </c>
      <c r="F8" s="95">
        <v>5786800.6799999997</v>
      </c>
      <c r="G8" s="97">
        <f>F8/C8*100</f>
        <v>102.93158248015163</v>
      </c>
      <c r="H8" s="97">
        <f>F8/E8*100</f>
        <v>103.59920139755428</v>
      </c>
    </row>
    <row r="9" spans="2:8" ht="15.75" customHeight="1" x14ac:dyDescent="0.25">
      <c r="B9" s="10" t="s">
        <v>154</v>
      </c>
      <c r="C9" s="75">
        <v>5621987.4800000004</v>
      </c>
      <c r="D9" s="75">
        <v>5464305</v>
      </c>
      <c r="E9" s="75">
        <v>5585758</v>
      </c>
      <c r="F9" s="59">
        <f>F10+F11+F12</f>
        <v>5786800.6799999997</v>
      </c>
      <c r="G9" s="60">
        <f t="shared" ref="G9:G12" si="0">F9/C9*100</f>
        <v>102.93158248015163</v>
      </c>
      <c r="H9" s="60">
        <f t="shared" ref="H9:H10" si="1">F9/E9*100</f>
        <v>103.59920139755428</v>
      </c>
    </row>
    <row r="10" spans="2:8" x14ac:dyDescent="0.25">
      <c r="B10" s="16" t="s">
        <v>155</v>
      </c>
      <c r="C10" s="75">
        <v>4777772.01</v>
      </c>
      <c r="D10" s="8">
        <v>5464305</v>
      </c>
      <c r="E10" s="75">
        <v>5585758</v>
      </c>
      <c r="F10" s="59">
        <v>5570250.6399999997</v>
      </c>
      <c r="G10" s="60">
        <f t="shared" si="0"/>
        <v>116.5867820469734</v>
      </c>
      <c r="H10" s="60">
        <f t="shared" si="1"/>
        <v>99.722376801859298</v>
      </c>
    </row>
    <row r="11" spans="2:8" ht="38.25" x14ac:dyDescent="0.25">
      <c r="B11" s="74" t="s">
        <v>156</v>
      </c>
      <c r="C11" s="75">
        <v>36059.629999999997</v>
      </c>
      <c r="D11" s="8">
        <v>0</v>
      </c>
      <c r="E11" s="8">
        <v>0</v>
      </c>
      <c r="F11" s="59">
        <v>42101.94</v>
      </c>
      <c r="G11" s="60">
        <f t="shared" si="0"/>
        <v>116.75643926462919</v>
      </c>
      <c r="H11" s="60">
        <v>0</v>
      </c>
    </row>
    <row r="12" spans="2:8" ht="25.5" x14ac:dyDescent="0.25">
      <c r="B12" s="14" t="s">
        <v>157</v>
      </c>
      <c r="C12" s="75">
        <v>808155.84</v>
      </c>
      <c r="D12" s="8">
        <v>0</v>
      </c>
      <c r="E12" s="8">
        <v>0</v>
      </c>
      <c r="F12" s="59">
        <v>174448.1</v>
      </c>
      <c r="G12" s="60">
        <f t="shared" si="0"/>
        <v>21.585948076549197</v>
      </c>
      <c r="H12" s="60">
        <v>0</v>
      </c>
    </row>
    <row r="13" spans="2:8" x14ac:dyDescent="0.25">
      <c r="B13" s="10"/>
      <c r="C13" s="8"/>
      <c r="D13" s="8"/>
      <c r="E13" s="9"/>
      <c r="F13" s="31"/>
      <c r="G13" s="60"/>
      <c r="H13" s="31"/>
    </row>
    <row r="14" spans="2:8" x14ac:dyDescent="0.25">
      <c r="B14" s="25"/>
      <c r="C14" s="8"/>
      <c r="D14" s="8"/>
      <c r="E14" s="9"/>
      <c r="F14" s="31"/>
      <c r="G14" s="31"/>
      <c r="H14" s="31"/>
    </row>
    <row r="15" spans="2:8" x14ac:dyDescent="0.25">
      <c r="B15" s="14"/>
      <c r="C15" s="8"/>
      <c r="D15" s="8"/>
      <c r="E15" s="9"/>
      <c r="F15" s="31"/>
      <c r="G15" s="31"/>
      <c r="H15" s="31"/>
    </row>
    <row r="17" spans="2:8" x14ac:dyDescent="0.25">
      <c r="B17" s="33"/>
      <c r="C17" s="33"/>
      <c r="D17" s="33"/>
      <c r="E17" s="33"/>
      <c r="F17" s="33"/>
      <c r="G17" s="33"/>
      <c r="H17" s="33"/>
    </row>
    <row r="18" spans="2:8" x14ac:dyDescent="0.25">
      <c r="B18" s="33"/>
      <c r="C18" s="33"/>
      <c r="D18" s="33"/>
      <c r="E18" s="33"/>
      <c r="F18" s="33"/>
      <c r="G18" s="33"/>
      <c r="H18" s="33"/>
    </row>
    <row r="19" spans="2:8" x14ac:dyDescent="0.25">
      <c r="B19" s="33"/>
      <c r="C19" s="33"/>
      <c r="D19" s="33"/>
      <c r="E19" s="33"/>
      <c r="F19" s="33"/>
      <c r="G19" s="33"/>
      <c r="H19" s="33"/>
    </row>
  </sheetData>
  <mergeCells count="2">
    <mergeCell ref="B4:H4"/>
    <mergeCell ref="B2:G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21"/>
  <sheetViews>
    <sheetView topLeftCell="A2" workbookViewId="0">
      <selection activeCell="C2" sqref="B2:L1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8" x14ac:dyDescent="0.25">
      <c r="B2" s="3"/>
      <c r="C2" s="3"/>
      <c r="D2" s="3"/>
      <c r="E2" s="3"/>
      <c r="F2" s="3"/>
      <c r="G2" s="3"/>
      <c r="H2" s="3"/>
      <c r="I2" s="3"/>
      <c r="J2" s="4"/>
      <c r="K2" s="4"/>
      <c r="L2" s="4"/>
    </row>
    <row r="3" spans="2:12" ht="18" customHeight="1" x14ac:dyDescent="0.25">
      <c r="B3" s="106" t="s">
        <v>205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15.75" customHeight="1" x14ac:dyDescent="0.25">
      <c r="B4" s="106" t="s">
        <v>50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25.5" customHeight="1" x14ac:dyDescent="0.25">
      <c r="B6" s="133" t="s">
        <v>7</v>
      </c>
      <c r="C6" s="134"/>
      <c r="D6" s="134"/>
      <c r="E6" s="134"/>
      <c r="F6" s="135"/>
      <c r="G6" s="43" t="s">
        <v>29</v>
      </c>
      <c r="H6" s="43" t="s">
        <v>65</v>
      </c>
      <c r="I6" s="43" t="s">
        <v>62</v>
      </c>
      <c r="J6" s="43" t="s">
        <v>30</v>
      </c>
      <c r="K6" s="43" t="s">
        <v>31</v>
      </c>
      <c r="L6" s="43" t="s">
        <v>63</v>
      </c>
    </row>
    <row r="7" spans="2:12" x14ac:dyDescent="0.25">
      <c r="B7" s="133">
        <v>1</v>
      </c>
      <c r="C7" s="134"/>
      <c r="D7" s="134"/>
      <c r="E7" s="134"/>
      <c r="F7" s="135"/>
      <c r="G7" s="44">
        <v>2</v>
      </c>
      <c r="H7" s="44">
        <v>3</v>
      </c>
      <c r="I7" s="44">
        <v>4</v>
      </c>
      <c r="J7" s="44">
        <v>5</v>
      </c>
      <c r="K7" s="44" t="s">
        <v>45</v>
      </c>
      <c r="L7" s="44" t="s">
        <v>46</v>
      </c>
    </row>
    <row r="8" spans="2:12" ht="25.5" x14ac:dyDescent="0.25">
      <c r="B8" s="10">
        <v>8</v>
      </c>
      <c r="C8" s="10"/>
      <c r="D8" s="10"/>
      <c r="E8" s="10"/>
      <c r="F8" s="10" t="s">
        <v>8</v>
      </c>
      <c r="G8" s="8">
        <v>0</v>
      </c>
      <c r="H8" s="8">
        <v>0</v>
      </c>
      <c r="I8" s="8">
        <v>0</v>
      </c>
      <c r="J8" s="31">
        <v>0</v>
      </c>
      <c r="K8" s="31"/>
      <c r="L8" s="31"/>
    </row>
    <row r="9" spans="2:12" x14ac:dyDescent="0.25">
      <c r="B9" s="10"/>
      <c r="C9" s="14">
        <v>84</v>
      </c>
      <c r="D9" s="14"/>
      <c r="E9" s="14"/>
      <c r="F9" s="14" t="s">
        <v>13</v>
      </c>
      <c r="G9" s="8">
        <v>0</v>
      </c>
      <c r="H9" s="8"/>
      <c r="I9" s="8"/>
      <c r="J9" s="31"/>
      <c r="K9" s="31"/>
      <c r="L9" s="31"/>
    </row>
    <row r="10" spans="2:12" ht="51" x14ac:dyDescent="0.25">
      <c r="B10" s="11"/>
      <c r="C10" s="11"/>
      <c r="D10" s="11">
        <v>841</v>
      </c>
      <c r="E10" s="11"/>
      <c r="F10" s="26" t="s">
        <v>51</v>
      </c>
      <c r="G10" s="8">
        <v>0</v>
      </c>
      <c r="H10" s="8"/>
      <c r="I10" s="8"/>
      <c r="J10" s="31"/>
      <c r="K10" s="31"/>
      <c r="L10" s="31"/>
    </row>
    <row r="11" spans="2:12" ht="25.5" x14ac:dyDescent="0.25">
      <c r="B11" s="11"/>
      <c r="C11" s="11"/>
      <c r="D11" s="11"/>
      <c r="E11" s="11">
        <v>8413</v>
      </c>
      <c r="F11" s="26" t="s">
        <v>52</v>
      </c>
      <c r="G11" s="8"/>
      <c r="H11" s="8"/>
      <c r="I11" s="8"/>
      <c r="J11" s="31"/>
      <c r="K11" s="31"/>
      <c r="L11" s="31"/>
    </row>
    <row r="12" spans="2:12" x14ac:dyDescent="0.25">
      <c r="B12" s="11"/>
      <c r="C12" s="11"/>
      <c r="D12" s="11"/>
      <c r="E12" s="12" t="s">
        <v>22</v>
      </c>
      <c r="F12" s="16"/>
      <c r="G12" s="8"/>
      <c r="H12" s="8"/>
      <c r="I12" s="8"/>
      <c r="J12" s="31"/>
      <c r="K12" s="31"/>
      <c r="L12" s="31"/>
    </row>
    <row r="13" spans="2:12" ht="25.5" x14ac:dyDescent="0.25">
      <c r="B13" s="13">
        <v>5</v>
      </c>
      <c r="C13" s="13"/>
      <c r="D13" s="13"/>
      <c r="E13" s="13"/>
      <c r="F13" s="17" t="s">
        <v>9</v>
      </c>
      <c r="G13" s="8">
        <v>0</v>
      </c>
      <c r="H13" s="8">
        <v>0</v>
      </c>
      <c r="I13" s="8">
        <v>0</v>
      </c>
      <c r="J13" s="31">
        <v>0</v>
      </c>
      <c r="K13" s="31"/>
      <c r="L13" s="31"/>
    </row>
    <row r="14" spans="2:12" ht="25.5" x14ac:dyDescent="0.25">
      <c r="B14" s="14"/>
      <c r="C14" s="14">
        <v>54</v>
      </c>
      <c r="D14" s="14"/>
      <c r="E14" s="14"/>
      <c r="F14" s="18" t="s">
        <v>14</v>
      </c>
      <c r="G14" s="8"/>
      <c r="H14" s="8"/>
      <c r="I14" s="9"/>
      <c r="J14" s="31"/>
      <c r="K14" s="31"/>
      <c r="L14" s="31"/>
    </row>
    <row r="15" spans="2:12" ht="63.75" x14ac:dyDescent="0.25">
      <c r="B15" s="14"/>
      <c r="C15" s="14"/>
      <c r="D15" s="14">
        <v>541</v>
      </c>
      <c r="E15" s="26"/>
      <c r="F15" s="26" t="s">
        <v>53</v>
      </c>
      <c r="G15" s="8"/>
      <c r="H15" s="8"/>
      <c r="I15" s="9"/>
      <c r="J15" s="31"/>
      <c r="K15" s="31"/>
      <c r="L15" s="31"/>
    </row>
    <row r="16" spans="2:12" ht="38.25" x14ac:dyDescent="0.25">
      <c r="B16" s="14"/>
      <c r="C16" s="14"/>
      <c r="D16" s="14"/>
      <c r="E16" s="26">
        <v>5413</v>
      </c>
      <c r="F16" s="26" t="s">
        <v>54</v>
      </c>
      <c r="G16" s="8"/>
      <c r="H16" s="8"/>
      <c r="I16" s="9"/>
      <c r="J16" s="31"/>
      <c r="K16" s="31"/>
      <c r="L16" s="31"/>
    </row>
    <row r="17" spans="2:12" x14ac:dyDescent="0.25">
      <c r="B17" s="15"/>
      <c r="C17" s="13"/>
      <c r="D17" s="13"/>
      <c r="E17" s="13"/>
      <c r="F17" s="17" t="s">
        <v>22</v>
      </c>
      <c r="G17" s="8"/>
      <c r="H17" s="8"/>
      <c r="I17" s="8"/>
      <c r="J17" s="31"/>
      <c r="K17" s="31"/>
      <c r="L17" s="31"/>
    </row>
    <row r="19" spans="2:12" x14ac:dyDescent="0.2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2:12" x14ac:dyDescent="0.2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2:12" x14ac:dyDescent="0.2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</sheetData>
  <mergeCells count="4">
    <mergeCell ref="B6:F6"/>
    <mergeCell ref="B7:F7"/>
    <mergeCell ref="B3:L3"/>
    <mergeCell ref="B4:L4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8"/>
  <sheetViews>
    <sheetView workbookViewId="0">
      <selection activeCell="E32" sqref="E3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55</v>
      </c>
      <c r="C2" s="106"/>
      <c r="D2" s="106"/>
      <c r="E2" s="106"/>
      <c r="F2" s="106"/>
      <c r="G2" s="106"/>
      <c r="H2" s="10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38" t="s">
        <v>7</v>
      </c>
      <c r="C4" s="38" t="s">
        <v>66</v>
      </c>
      <c r="D4" s="38" t="s">
        <v>65</v>
      </c>
      <c r="E4" s="38" t="s">
        <v>62</v>
      </c>
      <c r="F4" s="38" t="s">
        <v>67</v>
      </c>
      <c r="G4" s="38" t="s">
        <v>31</v>
      </c>
      <c r="H4" s="38" t="s">
        <v>63</v>
      </c>
    </row>
    <row r="5" spans="2:8" x14ac:dyDescent="0.25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 t="s">
        <v>45</v>
      </c>
      <c r="H5" s="38" t="s">
        <v>46</v>
      </c>
    </row>
    <row r="6" spans="2:8" x14ac:dyDescent="0.25">
      <c r="B6" s="10" t="s">
        <v>57</v>
      </c>
      <c r="C6" s="8"/>
      <c r="D6" s="8"/>
      <c r="E6" s="9"/>
      <c r="F6" s="31"/>
      <c r="G6" s="31"/>
      <c r="H6" s="31"/>
    </row>
    <row r="7" spans="2:8" x14ac:dyDescent="0.25">
      <c r="B7" s="10" t="s">
        <v>19</v>
      </c>
      <c r="C7" s="8"/>
      <c r="D7" s="8"/>
      <c r="E7" s="8"/>
      <c r="F7" s="31"/>
      <c r="G7" s="31"/>
      <c r="H7" s="31"/>
    </row>
    <row r="8" spans="2:8" x14ac:dyDescent="0.25">
      <c r="B8" s="23" t="s">
        <v>20</v>
      </c>
      <c r="C8" s="8"/>
      <c r="D8" s="8"/>
      <c r="E8" s="8"/>
      <c r="F8" s="31"/>
      <c r="G8" s="31"/>
      <c r="H8" s="31"/>
    </row>
    <row r="9" spans="2:8" x14ac:dyDescent="0.25">
      <c r="B9" s="24" t="s">
        <v>21</v>
      </c>
      <c r="C9" s="8"/>
      <c r="D9" s="8"/>
      <c r="E9" s="8"/>
      <c r="F9" s="31"/>
      <c r="G9" s="31"/>
      <c r="H9" s="31"/>
    </row>
    <row r="10" spans="2:8" x14ac:dyDescent="0.25">
      <c r="B10" s="24" t="s">
        <v>22</v>
      </c>
      <c r="C10" s="8"/>
      <c r="D10" s="8"/>
      <c r="E10" s="8"/>
      <c r="F10" s="31"/>
      <c r="G10" s="31"/>
      <c r="H10" s="31"/>
    </row>
    <row r="11" spans="2:8" x14ac:dyDescent="0.25">
      <c r="B11" s="10" t="s">
        <v>23</v>
      </c>
      <c r="C11" s="8"/>
      <c r="D11" s="8"/>
      <c r="E11" s="9"/>
      <c r="F11" s="31"/>
      <c r="G11" s="31"/>
      <c r="H11" s="31"/>
    </row>
    <row r="12" spans="2:8" x14ac:dyDescent="0.25">
      <c r="B12" s="25" t="s">
        <v>24</v>
      </c>
      <c r="C12" s="8"/>
      <c r="D12" s="8"/>
      <c r="E12" s="9"/>
      <c r="F12" s="31"/>
      <c r="G12" s="31"/>
      <c r="H12" s="31"/>
    </row>
    <row r="13" spans="2:8" x14ac:dyDescent="0.25">
      <c r="B13" s="10" t="s">
        <v>25</v>
      </c>
      <c r="C13" s="8"/>
      <c r="D13" s="8"/>
      <c r="E13" s="9"/>
      <c r="F13" s="31"/>
      <c r="G13" s="31"/>
      <c r="H13" s="31"/>
    </row>
    <row r="14" spans="2:8" x14ac:dyDescent="0.25">
      <c r="B14" s="25" t="s">
        <v>26</v>
      </c>
      <c r="C14" s="8"/>
      <c r="D14" s="8"/>
      <c r="E14" s="9"/>
      <c r="F14" s="31"/>
      <c r="G14" s="31"/>
      <c r="H14" s="31"/>
    </row>
    <row r="15" spans="2:8" x14ac:dyDescent="0.25">
      <c r="B15" s="14" t="s">
        <v>16</v>
      </c>
      <c r="C15" s="8"/>
      <c r="D15" s="8"/>
      <c r="E15" s="9"/>
      <c r="F15" s="31"/>
      <c r="G15" s="31"/>
      <c r="H15" s="31"/>
    </row>
    <row r="16" spans="2:8" x14ac:dyDescent="0.25">
      <c r="B16" s="25"/>
      <c r="C16" s="8"/>
      <c r="D16" s="8"/>
      <c r="E16" s="9"/>
      <c r="F16" s="31"/>
      <c r="G16" s="31"/>
      <c r="H16" s="31"/>
    </row>
    <row r="17" spans="2:8" ht="15.75" customHeight="1" x14ac:dyDescent="0.25">
      <c r="B17" s="10" t="s">
        <v>58</v>
      </c>
      <c r="C17" s="8"/>
      <c r="D17" s="8"/>
      <c r="E17" s="9"/>
      <c r="F17" s="31"/>
      <c r="G17" s="31"/>
      <c r="H17" s="31"/>
    </row>
    <row r="18" spans="2:8" ht="15.75" customHeight="1" x14ac:dyDescent="0.25">
      <c r="B18" s="10" t="s">
        <v>19</v>
      </c>
      <c r="C18" s="8"/>
      <c r="D18" s="8"/>
      <c r="E18" s="8"/>
      <c r="F18" s="31"/>
      <c r="G18" s="31"/>
      <c r="H18" s="31"/>
    </row>
    <row r="19" spans="2:8" x14ac:dyDescent="0.25">
      <c r="B19" s="23" t="s">
        <v>20</v>
      </c>
      <c r="C19" s="8"/>
      <c r="D19" s="8"/>
      <c r="E19" s="8"/>
      <c r="F19" s="31"/>
      <c r="G19" s="31"/>
      <c r="H19" s="31"/>
    </row>
    <row r="20" spans="2:8" x14ac:dyDescent="0.25">
      <c r="B20" s="24" t="s">
        <v>21</v>
      </c>
      <c r="C20" s="8"/>
      <c r="D20" s="8"/>
      <c r="E20" s="8"/>
      <c r="F20" s="31"/>
      <c r="G20" s="31"/>
      <c r="H20" s="31"/>
    </row>
    <row r="21" spans="2:8" x14ac:dyDescent="0.25">
      <c r="B21" s="24" t="s">
        <v>22</v>
      </c>
      <c r="C21" s="8"/>
      <c r="D21" s="8"/>
      <c r="E21" s="8"/>
      <c r="F21" s="31"/>
      <c r="G21" s="31"/>
      <c r="H21" s="31"/>
    </row>
    <row r="22" spans="2:8" x14ac:dyDescent="0.25">
      <c r="B22" s="10" t="s">
        <v>23</v>
      </c>
      <c r="C22" s="8"/>
      <c r="D22" s="8"/>
      <c r="E22" s="9"/>
      <c r="F22" s="31"/>
      <c r="G22" s="31"/>
      <c r="H22" s="31"/>
    </row>
    <row r="23" spans="2:8" x14ac:dyDescent="0.25">
      <c r="B23" s="25" t="s">
        <v>24</v>
      </c>
      <c r="C23" s="8"/>
      <c r="D23" s="8"/>
      <c r="E23" s="9"/>
      <c r="F23" s="31"/>
      <c r="G23" s="31"/>
      <c r="H23" s="31"/>
    </row>
    <row r="24" spans="2:8" x14ac:dyDescent="0.25">
      <c r="B24" s="10" t="s">
        <v>25</v>
      </c>
      <c r="C24" s="8"/>
      <c r="D24" s="8"/>
      <c r="E24" s="9"/>
      <c r="F24" s="31"/>
      <c r="G24" s="31"/>
      <c r="H24" s="31"/>
    </row>
    <row r="25" spans="2:8" x14ac:dyDescent="0.25">
      <c r="B25" s="25" t="s">
        <v>26</v>
      </c>
      <c r="C25" s="8"/>
      <c r="D25" s="8"/>
      <c r="E25" s="9"/>
      <c r="F25" s="31"/>
      <c r="G25" s="31"/>
      <c r="H25" s="31"/>
    </row>
    <row r="26" spans="2:8" x14ac:dyDescent="0.25">
      <c r="B26" s="14" t="s">
        <v>16</v>
      </c>
      <c r="C26" s="8"/>
      <c r="D26" s="8"/>
      <c r="E26" s="9"/>
      <c r="F26" s="31"/>
      <c r="G26" s="31"/>
      <c r="H26" s="31"/>
    </row>
    <row r="28" spans="2:8" x14ac:dyDescent="0.25">
      <c r="B28" s="49"/>
      <c r="C28" s="49"/>
      <c r="D28" s="49"/>
      <c r="E28" s="49"/>
      <c r="F28" s="49"/>
      <c r="G28" s="49"/>
      <c r="H28" s="49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38"/>
  <sheetViews>
    <sheetView tabSelected="1" topLeftCell="A114" workbookViewId="0">
      <selection activeCell="B1" sqref="B1:I138"/>
    </sheetView>
  </sheetViews>
  <sheetFormatPr defaultRowHeight="15" x14ac:dyDescent="0.25"/>
  <cols>
    <col min="2" max="2" width="7" customWidth="1"/>
    <col min="3" max="3" width="6.7109375" customWidth="1"/>
    <col min="4" max="4" width="9" customWidth="1"/>
    <col min="5" max="5" width="33.28515625" customWidth="1"/>
    <col min="6" max="6" width="15.42578125" customWidth="1"/>
    <col min="7" max="7" width="16.28515625" customWidth="1"/>
    <col min="8" max="8" width="15.85546875" customWidth="1"/>
    <col min="9" max="9" width="11" customWidth="1"/>
    <col min="10" max="10" width="24.28515625" customWidth="1"/>
  </cols>
  <sheetData>
    <row r="1" spans="2:10" ht="18" x14ac:dyDescent="0.25">
      <c r="B1" s="3"/>
      <c r="C1" s="3"/>
      <c r="D1" s="3"/>
      <c r="E1" s="3"/>
      <c r="F1" s="3"/>
      <c r="G1" s="3"/>
      <c r="H1" s="3"/>
      <c r="I1" s="4"/>
      <c r="J1" s="4"/>
    </row>
    <row r="2" spans="2:10" ht="18" customHeight="1" x14ac:dyDescent="0.25">
      <c r="B2" s="106" t="s">
        <v>10</v>
      </c>
      <c r="C2" s="106"/>
      <c r="D2" s="106"/>
      <c r="E2" s="106"/>
      <c r="F2" s="106"/>
      <c r="G2" s="106"/>
      <c r="H2" s="106"/>
      <c r="I2" s="106"/>
      <c r="J2" s="27"/>
    </row>
    <row r="3" spans="2:10" ht="18" x14ac:dyDescent="0.25">
      <c r="B3" s="3"/>
      <c r="C3" s="3"/>
      <c r="D3" s="3"/>
      <c r="E3" s="3"/>
      <c r="F3" s="3"/>
      <c r="G3" s="3"/>
      <c r="H3" s="3"/>
      <c r="I3" s="4"/>
      <c r="J3" s="4"/>
    </row>
    <row r="4" spans="2:10" ht="15.75" x14ac:dyDescent="0.25">
      <c r="B4" s="142" t="s">
        <v>176</v>
      </c>
      <c r="C4" s="142"/>
      <c r="D4" s="142"/>
      <c r="E4" s="142"/>
      <c r="F4" s="142"/>
      <c r="G4" s="142"/>
      <c r="H4" s="142"/>
      <c r="I4" s="142"/>
    </row>
    <row r="5" spans="2:10" ht="18" x14ac:dyDescent="0.25">
      <c r="B5" s="3"/>
      <c r="C5" s="3"/>
      <c r="D5" s="3"/>
      <c r="E5" s="3"/>
      <c r="F5" s="3"/>
      <c r="G5" s="3"/>
      <c r="H5" s="3"/>
      <c r="I5" s="4"/>
    </row>
    <row r="6" spans="2:10" ht="25.5" customHeight="1" x14ac:dyDescent="0.25">
      <c r="B6" s="133" t="s">
        <v>7</v>
      </c>
      <c r="C6" s="134"/>
      <c r="D6" s="134"/>
      <c r="E6" s="135"/>
      <c r="F6" s="38" t="s">
        <v>199</v>
      </c>
      <c r="G6" s="38" t="s">
        <v>190</v>
      </c>
      <c r="H6" s="38" t="s">
        <v>204</v>
      </c>
      <c r="I6" s="38" t="s">
        <v>31</v>
      </c>
    </row>
    <row r="7" spans="2:10" s="45" customFormat="1" ht="11.25" x14ac:dyDescent="0.2">
      <c r="B7" s="130">
        <v>1</v>
      </c>
      <c r="C7" s="131"/>
      <c r="D7" s="131"/>
      <c r="E7" s="132"/>
      <c r="F7" s="42">
        <v>2</v>
      </c>
      <c r="G7" s="42">
        <v>3</v>
      </c>
      <c r="H7" s="42">
        <v>4</v>
      </c>
      <c r="I7" s="42" t="s">
        <v>56</v>
      </c>
    </row>
    <row r="8" spans="2:10" s="45" customFormat="1" ht="12.75" x14ac:dyDescent="0.2">
      <c r="B8" s="143" t="s">
        <v>206</v>
      </c>
      <c r="C8" s="144"/>
      <c r="D8" s="144"/>
      <c r="E8" s="145"/>
      <c r="F8" s="44"/>
      <c r="G8" s="42"/>
      <c r="H8" s="42"/>
      <c r="I8" s="42"/>
    </row>
    <row r="9" spans="2:10" s="45" customFormat="1" ht="12.75" x14ac:dyDescent="0.2">
      <c r="B9" s="143" t="s">
        <v>207</v>
      </c>
      <c r="C9" s="144"/>
      <c r="D9" s="144"/>
      <c r="E9" s="145"/>
      <c r="F9" s="44"/>
      <c r="G9" s="42"/>
      <c r="H9" s="42"/>
      <c r="I9" s="42"/>
    </row>
    <row r="10" spans="2:10" s="45" customFormat="1" ht="12.75" x14ac:dyDescent="0.2">
      <c r="B10" s="143" t="s">
        <v>208</v>
      </c>
      <c r="C10" s="144"/>
      <c r="D10" s="144"/>
      <c r="E10" s="145"/>
      <c r="F10" s="44"/>
      <c r="G10" s="44"/>
      <c r="H10" s="42"/>
      <c r="I10" s="94"/>
    </row>
    <row r="11" spans="2:10" s="45" customFormat="1" ht="12.75" x14ac:dyDescent="0.2">
      <c r="B11" s="143" t="s">
        <v>209</v>
      </c>
      <c r="C11" s="144"/>
      <c r="D11" s="144"/>
      <c r="E11" s="145"/>
      <c r="F11" s="94">
        <v>5464305</v>
      </c>
      <c r="G11" s="94">
        <v>5585758</v>
      </c>
      <c r="H11" s="94">
        <v>5786800.6799999997</v>
      </c>
      <c r="I11" s="94">
        <v>103.6</v>
      </c>
    </row>
    <row r="12" spans="2:10" ht="30" customHeight="1" x14ac:dyDescent="0.25">
      <c r="B12" s="136" t="s">
        <v>158</v>
      </c>
      <c r="C12" s="137"/>
      <c r="D12" s="138"/>
      <c r="E12" s="76" t="s">
        <v>159</v>
      </c>
      <c r="F12" s="79">
        <v>5250178</v>
      </c>
      <c r="G12" s="79">
        <v>5371631</v>
      </c>
      <c r="H12" s="79">
        <f>H13+H48</f>
        <v>5336705.0600000005</v>
      </c>
      <c r="I12" s="78">
        <f>H12/G12*100</f>
        <v>99.349807535178797</v>
      </c>
    </row>
    <row r="13" spans="2:10" ht="30" customHeight="1" x14ac:dyDescent="0.25">
      <c r="B13" s="81" t="s">
        <v>185</v>
      </c>
      <c r="C13" s="82">
        <v>11</v>
      </c>
      <c r="D13" s="83"/>
      <c r="E13" s="83" t="s">
        <v>160</v>
      </c>
      <c r="F13" s="79">
        <v>5242215</v>
      </c>
      <c r="G13" s="79">
        <v>5363668</v>
      </c>
      <c r="H13" s="79">
        <v>5332815.62</v>
      </c>
      <c r="I13" s="75">
        <f>H13/G13*100</f>
        <v>99.424789528360066</v>
      </c>
    </row>
    <row r="14" spans="2:10" ht="30" customHeight="1" x14ac:dyDescent="0.25">
      <c r="B14" s="139">
        <v>3</v>
      </c>
      <c r="C14" s="140"/>
      <c r="D14" s="141"/>
      <c r="E14" s="50" t="s">
        <v>4</v>
      </c>
      <c r="F14" s="75">
        <v>5242215</v>
      </c>
      <c r="G14" s="75">
        <v>5363668</v>
      </c>
      <c r="H14" s="75">
        <v>5332815.62</v>
      </c>
      <c r="I14" s="75">
        <f t="shared" ref="I14:I58" si="0">H14/G14*100</f>
        <v>99.424789528360066</v>
      </c>
    </row>
    <row r="15" spans="2:10" ht="30" customHeight="1" x14ac:dyDescent="0.25">
      <c r="B15" s="81"/>
      <c r="C15" s="82">
        <v>31</v>
      </c>
      <c r="D15" s="83"/>
      <c r="E15" s="80" t="s">
        <v>5</v>
      </c>
      <c r="F15" s="79">
        <v>3940337</v>
      </c>
      <c r="G15" s="79">
        <v>4044290</v>
      </c>
      <c r="H15" s="79">
        <v>4047419.69</v>
      </c>
      <c r="I15" s="79">
        <f t="shared" si="0"/>
        <v>100.07738540015676</v>
      </c>
    </row>
    <row r="16" spans="2:10" ht="30" customHeight="1" x14ac:dyDescent="0.25">
      <c r="B16" s="66"/>
      <c r="C16" s="67"/>
      <c r="D16" s="47">
        <v>3111</v>
      </c>
      <c r="E16" s="86" t="s">
        <v>42</v>
      </c>
      <c r="F16" s="75">
        <v>2535735</v>
      </c>
      <c r="G16" s="75">
        <v>2609586</v>
      </c>
      <c r="H16" s="75">
        <v>2637463.91</v>
      </c>
      <c r="I16" s="75">
        <f t="shared" si="0"/>
        <v>101.06828860976415</v>
      </c>
    </row>
    <row r="17" spans="2:9" ht="30" customHeight="1" x14ac:dyDescent="0.25">
      <c r="B17" s="66"/>
      <c r="C17" s="67"/>
      <c r="D17" s="47">
        <v>3114</v>
      </c>
      <c r="E17" s="86" t="s">
        <v>85</v>
      </c>
      <c r="F17" s="75">
        <v>740817</v>
      </c>
      <c r="G17" s="75">
        <v>740817</v>
      </c>
      <c r="H17" s="75">
        <v>700974.87</v>
      </c>
      <c r="I17" s="75">
        <f t="shared" si="0"/>
        <v>94.621866128882033</v>
      </c>
    </row>
    <row r="18" spans="2:9" ht="30" customHeight="1" x14ac:dyDescent="0.25">
      <c r="B18" s="66"/>
      <c r="C18" s="67"/>
      <c r="D18" s="47">
        <v>3121</v>
      </c>
      <c r="E18" s="86" t="s">
        <v>86</v>
      </c>
      <c r="F18" s="75">
        <v>125537</v>
      </c>
      <c r="G18" s="75">
        <v>148126</v>
      </c>
      <c r="H18" s="75">
        <v>161733.01999999999</v>
      </c>
      <c r="I18" s="75">
        <f t="shared" si="0"/>
        <v>109.18611182371765</v>
      </c>
    </row>
    <row r="19" spans="2:9" ht="30" customHeight="1" x14ac:dyDescent="0.25">
      <c r="B19" s="66"/>
      <c r="C19" s="67"/>
      <c r="D19" s="47">
        <v>3132</v>
      </c>
      <c r="E19" s="86" t="s">
        <v>177</v>
      </c>
      <c r="F19" s="75">
        <v>538248</v>
      </c>
      <c r="G19" s="75">
        <v>545761</v>
      </c>
      <c r="H19" s="75">
        <v>547247.89</v>
      </c>
      <c r="I19" s="75">
        <f t="shared" si="0"/>
        <v>100.27244343219834</v>
      </c>
    </row>
    <row r="20" spans="2:9" ht="30" customHeight="1" x14ac:dyDescent="0.25">
      <c r="B20" s="81"/>
      <c r="C20" s="82">
        <v>32</v>
      </c>
      <c r="D20" s="83"/>
      <c r="E20" s="76" t="s">
        <v>12</v>
      </c>
      <c r="F20" s="79">
        <v>1201288</v>
      </c>
      <c r="G20" s="79">
        <v>1234743</v>
      </c>
      <c r="H20" s="79">
        <v>1210117.9099999999</v>
      </c>
      <c r="I20" s="79">
        <f t="shared" si="0"/>
        <v>98.005650568579853</v>
      </c>
    </row>
    <row r="21" spans="2:9" ht="30" customHeight="1" x14ac:dyDescent="0.25">
      <c r="B21" s="66"/>
      <c r="C21" s="67"/>
      <c r="D21" s="47">
        <v>3211</v>
      </c>
      <c r="E21" s="47" t="s">
        <v>44</v>
      </c>
      <c r="F21" s="75">
        <v>11453</v>
      </c>
      <c r="G21" s="75">
        <v>13953</v>
      </c>
      <c r="H21" s="75">
        <v>13404.83</v>
      </c>
      <c r="I21" s="75">
        <f t="shared" si="0"/>
        <v>96.071310829212351</v>
      </c>
    </row>
    <row r="22" spans="2:9" ht="30" customHeight="1" x14ac:dyDescent="0.25">
      <c r="B22" s="66"/>
      <c r="C22" s="67"/>
      <c r="D22" s="47">
        <v>3212</v>
      </c>
      <c r="E22" s="47" t="s">
        <v>178</v>
      </c>
      <c r="F22" s="75">
        <v>122888</v>
      </c>
      <c r="G22" s="75">
        <v>122888</v>
      </c>
      <c r="H22" s="75">
        <v>107809.97</v>
      </c>
      <c r="I22" s="75">
        <f t="shared" si="0"/>
        <v>87.73026658420676</v>
      </c>
    </row>
    <row r="23" spans="2:9" ht="30" customHeight="1" x14ac:dyDescent="0.25">
      <c r="B23" s="66"/>
      <c r="C23" s="67"/>
      <c r="D23" s="47">
        <v>3213</v>
      </c>
      <c r="E23" s="47" t="s">
        <v>90</v>
      </c>
      <c r="F23" s="75">
        <v>6637</v>
      </c>
      <c r="G23" s="75">
        <v>6637</v>
      </c>
      <c r="H23" s="75">
        <v>5551.03</v>
      </c>
      <c r="I23" s="75">
        <f t="shared" si="0"/>
        <v>83.637637486816331</v>
      </c>
    </row>
    <row r="24" spans="2:9" ht="30" customHeight="1" x14ac:dyDescent="0.25">
      <c r="B24" s="66"/>
      <c r="C24" s="67"/>
      <c r="D24" s="47">
        <v>3221</v>
      </c>
      <c r="E24" s="47" t="s">
        <v>92</v>
      </c>
      <c r="F24" s="75">
        <v>92906</v>
      </c>
      <c r="G24" s="75">
        <v>92906</v>
      </c>
      <c r="H24" s="75">
        <v>119418.41</v>
      </c>
      <c r="I24" s="75">
        <f t="shared" si="0"/>
        <v>128.53681140077066</v>
      </c>
    </row>
    <row r="25" spans="2:9" ht="30" customHeight="1" x14ac:dyDescent="0.25">
      <c r="B25" s="66"/>
      <c r="C25" s="67"/>
      <c r="D25" s="47">
        <v>3222</v>
      </c>
      <c r="E25" s="47" t="s">
        <v>93</v>
      </c>
      <c r="F25" s="75">
        <v>345079</v>
      </c>
      <c r="G25" s="75">
        <v>360079</v>
      </c>
      <c r="H25" s="75">
        <v>444874.13</v>
      </c>
      <c r="I25" s="75">
        <f t="shared" si="0"/>
        <v>123.54903507285901</v>
      </c>
    </row>
    <row r="26" spans="2:9" ht="30" customHeight="1" x14ac:dyDescent="0.25">
      <c r="B26" s="66"/>
      <c r="C26" s="67"/>
      <c r="D26" s="47">
        <v>3223</v>
      </c>
      <c r="E26" s="47" t="s">
        <v>94</v>
      </c>
      <c r="F26" s="75">
        <v>305261</v>
      </c>
      <c r="G26" s="75">
        <v>320261</v>
      </c>
      <c r="H26" s="75">
        <v>195116.92</v>
      </c>
      <c r="I26" s="75">
        <f t="shared" si="0"/>
        <v>60.924346080228318</v>
      </c>
    </row>
    <row r="27" spans="2:9" ht="30" customHeight="1" x14ac:dyDescent="0.25">
      <c r="B27" s="66"/>
      <c r="C27" s="67"/>
      <c r="D27" s="47">
        <v>3224</v>
      </c>
      <c r="E27" s="47" t="s">
        <v>179</v>
      </c>
      <c r="F27" s="75">
        <v>14599</v>
      </c>
      <c r="G27" s="75">
        <v>14599</v>
      </c>
      <c r="H27" s="75">
        <v>23890.59</v>
      </c>
      <c r="I27" s="75">
        <f t="shared" si="0"/>
        <v>163.64538667031988</v>
      </c>
    </row>
    <row r="28" spans="2:9" ht="30" customHeight="1" x14ac:dyDescent="0.25">
      <c r="B28" s="66"/>
      <c r="C28" s="67"/>
      <c r="D28" s="47">
        <v>3225</v>
      </c>
      <c r="E28" s="47" t="s">
        <v>180</v>
      </c>
      <c r="F28" s="75">
        <v>20440</v>
      </c>
      <c r="G28" s="75">
        <v>20440</v>
      </c>
      <c r="H28" s="75">
        <v>33018.06</v>
      </c>
      <c r="I28" s="75">
        <f t="shared" si="0"/>
        <v>161.53649706457924</v>
      </c>
    </row>
    <row r="29" spans="2:9" ht="30" customHeight="1" x14ac:dyDescent="0.25">
      <c r="B29" s="66"/>
      <c r="C29" s="67"/>
      <c r="D29" s="47">
        <v>3227</v>
      </c>
      <c r="E29" s="47" t="s">
        <v>97</v>
      </c>
      <c r="F29" s="75">
        <v>13006</v>
      </c>
      <c r="G29" s="75">
        <v>13006</v>
      </c>
      <c r="H29" s="75">
        <v>8911.4699999999993</v>
      </c>
      <c r="I29" s="75">
        <f t="shared" si="0"/>
        <v>68.518145471320921</v>
      </c>
    </row>
    <row r="30" spans="2:9" ht="30" customHeight="1" x14ac:dyDescent="0.25">
      <c r="B30" s="66"/>
      <c r="C30" s="67"/>
      <c r="D30" s="47">
        <v>3231</v>
      </c>
      <c r="E30" s="47" t="s">
        <v>99</v>
      </c>
      <c r="F30" s="75">
        <v>21282</v>
      </c>
      <c r="G30" s="75">
        <v>21282</v>
      </c>
      <c r="H30" s="75">
        <v>23495.65</v>
      </c>
      <c r="I30" s="75">
        <f t="shared" si="0"/>
        <v>110.40151301569404</v>
      </c>
    </row>
    <row r="31" spans="2:9" ht="30" customHeight="1" x14ac:dyDescent="0.25">
      <c r="B31" s="66"/>
      <c r="C31" s="67"/>
      <c r="D31" s="47">
        <v>3232</v>
      </c>
      <c r="E31" s="47" t="s">
        <v>100</v>
      </c>
      <c r="F31" s="75">
        <v>98882</v>
      </c>
      <c r="G31" s="75">
        <v>98882</v>
      </c>
      <c r="H31" s="75">
        <v>129364.2</v>
      </c>
      <c r="I31" s="75">
        <f t="shared" si="0"/>
        <v>130.82684411723065</v>
      </c>
    </row>
    <row r="32" spans="2:9" ht="30" customHeight="1" x14ac:dyDescent="0.25">
      <c r="B32" s="66"/>
      <c r="C32" s="67"/>
      <c r="D32" s="47">
        <v>3233</v>
      </c>
      <c r="E32" s="47" t="s">
        <v>181</v>
      </c>
      <c r="F32" s="75">
        <v>5044</v>
      </c>
      <c r="G32" s="75">
        <v>5044</v>
      </c>
      <c r="H32" s="75">
        <v>3865.23</v>
      </c>
      <c r="I32" s="75">
        <f t="shared" si="0"/>
        <v>76.630253766851709</v>
      </c>
    </row>
    <row r="33" spans="1:9" ht="30" customHeight="1" x14ac:dyDescent="0.25">
      <c r="B33" s="66"/>
      <c r="C33" s="67"/>
      <c r="D33" s="47">
        <v>3234</v>
      </c>
      <c r="E33" s="47" t="s">
        <v>102</v>
      </c>
      <c r="F33" s="75">
        <v>94897</v>
      </c>
      <c r="G33" s="75">
        <v>94897</v>
      </c>
      <c r="H33" s="75">
        <v>70087.55</v>
      </c>
      <c r="I33" s="75">
        <f t="shared" si="0"/>
        <v>73.856444355459089</v>
      </c>
    </row>
    <row r="34" spans="1:9" ht="30" customHeight="1" x14ac:dyDescent="0.25">
      <c r="B34" s="66"/>
      <c r="C34" s="67"/>
      <c r="D34" s="47">
        <v>3236</v>
      </c>
      <c r="E34" s="47" t="s">
        <v>103</v>
      </c>
      <c r="F34" s="75">
        <v>20043</v>
      </c>
      <c r="G34" s="75">
        <v>20043</v>
      </c>
      <c r="H34" s="75">
        <v>6618.77</v>
      </c>
      <c r="I34" s="75">
        <f t="shared" si="0"/>
        <v>33.022850870628147</v>
      </c>
    </row>
    <row r="35" spans="1:9" ht="30" customHeight="1" x14ac:dyDescent="0.25">
      <c r="B35" s="66"/>
      <c r="C35" s="67"/>
      <c r="D35" s="47">
        <v>3237</v>
      </c>
      <c r="E35" s="47" t="s">
        <v>104</v>
      </c>
      <c r="F35" s="75">
        <v>7964</v>
      </c>
      <c r="G35" s="75">
        <v>7964</v>
      </c>
      <c r="H35" s="75">
        <v>9156.31</v>
      </c>
      <c r="I35" s="75">
        <f t="shared" si="0"/>
        <v>114.97124560522349</v>
      </c>
    </row>
    <row r="36" spans="1:9" ht="30" customHeight="1" x14ac:dyDescent="0.25">
      <c r="B36" s="66"/>
      <c r="C36" s="67"/>
      <c r="D36" s="47">
        <v>3238</v>
      </c>
      <c r="E36" s="47" t="s">
        <v>106</v>
      </c>
      <c r="F36" s="75">
        <v>2655</v>
      </c>
      <c r="G36" s="75">
        <v>2655</v>
      </c>
      <c r="H36" s="75">
        <v>0</v>
      </c>
      <c r="I36" s="75">
        <f t="shared" si="0"/>
        <v>0</v>
      </c>
    </row>
    <row r="37" spans="1:9" ht="30" customHeight="1" x14ac:dyDescent="0.25">
      <c r="B37" s="66"/>
      <c r="C37" s="67"/>
      <c r="D37" s="47">
        <v>3239</v>
      </c>
      <c r="E37" s="47" t="s">
        <v>107</v>
      </c>
      <c r="F37" s="75">
        <v>3651</v>
      </c>
      <c r="G37" s="75">
        <v>3651</v>
      </c>
      <c r="H37" s="75">
        <v>3275.89</v>
      </c>
      <c r="I37" s="75">
        <f t="shared" si="0"/>
        <v>89.725828540125988</v>
      </c>
    </row>
    <row r="38" spans="1:9" ht="30" customHeight="1" x14ac:dyDescent="0.25">
      <c r="B38" s="66"/>
      <c r="C38" s="67"/>
      <c r="D38" s="47">
        <v>3291</v>
      </c>
      <c r="E38" s="47" t="s">
        <v>108</v>
      </c>
      <c r="F38" s="75">
        <v>995</v>
      </c>
      <c r="G38" s="75">
        <v>995</v>
      </c>
      <c r="H38" s="75">
        <v>1369.79</v>
      </c>
      <c r="I38" s="75">
        <f t="shared" si="0"/>
        <v>137.66733668341709</v>
      </c>
    </row>
    <row r="39" spans="1:9" ht="30" customHeight="1" x14ac:dyDescent="0.25">
      <c r="B39" s="66"/>
      <c r="C39" s="67"/>
      <c r="D39" s="47">
        <v>3292</v>
      </c>
      <c r="E39" s="47" t="s">
        <v>109</v>
      </c>
      <c r="F39" s="75">
        <v>4580</v>
      </c>
      <c r="G39" s="75">
        <v>4580</v>
      </c>
      <c r="H39" s="75">
        <v>3206.75</v>
      </c>
      <c r="I39" s="75">
        <f t="shared" si="0"/>
        <v>70.016375545851531</v>
      </c>
    </row>
    <row r="40" spans="1:9" ht="30" customHeight="1" x14ac:dyDescent="0.25">
      <c r="B40" s="66"/>
      <c r="C40" s="67"/>
      <c r="D40" s="47">
        <v>3295</v>
      </c>
      <c r="E40" s="47" t="s">
        <v>110</v>
      </c>
      <c r="F40" s="75">
        <v>8892</v>
      </c>
      <c r="G40" s="75">
        <v>9847</v>
      </c>
      <c r="H40" s="75">
        <v>7321.27</v>
      </c>
      <c r="I40" s="75">
        <f t="shared" si="0"/>
        <v>74.350258962120449</v>
      </c>
    </row>
    <row r="41" spans="1:9" ht="30" customHeight="1" x14ac:dyDescent="0.25">
      <c r="A41" s="82"/>
      <c r="B41" s="66"/>
      <c r="C41" s="67"/>
      <c r="D41" s="47">
        <v>3299</v>
      </c>
      <c r="E41" s="47" t="s">
        <v>105</v>
      </c>
      <c r="F41" s="75">
        <v>133</v>
      </c>
      <c r="G41" s="75">
        <v>133</v>
      </c>
      <c r="H41" s="75">
        <v>361.09</v>
      </c>
      <c r="I41" s="75">
        <f t="shared" si="0"/>
        <v>271.49624060150376</v>
      </c>
    </row>
    <row r="42" spans="1:9" ht="30" customHeight="1" x14ac:dyDescent="0.25">
      <c r="B42" s="81"/>
      <c r="C42" s="82">
        <v>34</v>
      </c>
      <c r="D42" s="83"/>
      <c r="E42" s="76" t="s">
        <v>111</v>
      </c>
      <c r="F42" s="79">
        <v>2443</v>
      </c>
      <c r="G42" s="79">
        <v>2943</v>
      </c>
      <c r="H42" s="79">
        <v>2373.94</v>
      </c>
      <c r="I42" s="79">
        <f t="shared" si="0"/>
        <v>80.663948352021748</v>
      </c>
    </row>
    <row r="43" spans="1:9" ht="30" customHeight="1" x14ac:dyDescent="0.25">
      <c r="B43" s="66"/>
      <c r="C43" s="67"/>
      <c r="D43" s="47">
        <v>3431</v>
      </c>
      <c r="E43" s="47" t="s">
        <v>182</v>
      </c>
      <c r="F43" s="75">
        <v>2311</v>
      </c>
      <c r="G43" s="75">
        <v>2811</v>
      </c>
      <c r="H43" s="75">
        <v>2349.71</v>
      </c>
      <c r="I43" s="75">
        <f t="shared" si="0"/>
        <v>83.589825684809682</v>
      </c>
    </row>
    <row r="44" spans="1:9" ht="30" customHeight="1" x14ac:dyDescent="0.25">
      <c r="B44" s="66"/>
      <c r="C44" s="67"/>
      <c r="D44" s="47">
        <v>3434</v>
      </c>
      <c r="E44" s="47" t="s">
        <v>114</v>
      </c>
      <c r="F44" s="75">
        <v>132</v>
      </c>
      <c r="G44" s="75">
        <v>132</v>
      </c>
      <c r="H44" s="75">
        <v>24.23</v>
      </c>
      <c r="I44" s="75">
        <f t="shared" si="0"/>
        <v>18.356060606060606</v>
      </c>
    </row>
    <row r="45" spans="1:9" ht="40.5" customHeight="1" x14ac:dyDescent="0.25">
      <c r="B45" s="81"/>
      <c r="C45" s="82">
        <v>37</v>
      </c>
      <c r="D45" s="83"/>
      <c r="E45" s="80" t="s">
        <v>161</v>
      </c>
      <c r="F45" s="79">
        <v>98147</v>
      </c>
      <c r="G45" s="79">
        <v>81692</v>
      </c>
      <c r="H45" s="79">
        <v>72904.08</v>
      </c>
      <c r="I45" s="79">
        <f t="shared" si="0"/>
        <v>89.242618616265972</v>
      </c>
    </row>
    <row r="46" spans="1:9" ht="30" customHeight="1" x14ac:dyDescent="0.25">
      <c r="B46" s="66"/>
      <c r="C46" s="67"/>
      <c r="D46" s="47">
        <v>3721</v>
      </c>
      <c r="E46" s="50" t="s">
        <v>117</v>
      </c>
      <c r="F46" s="87">
        <v>47712</v>
      </c>
      <c r="G46" s="75">
        <v>32712</v>
      </c>
      <c r="H46" s="75">
        <v>29021.99</v>
      </c>
      <c r="I46" s="75">
        <f t="shared" si="0"/>
        <v>88.719705306921014</v>
      </c>
    </row>
    <row r="47" spans="1:9" ht="30" customHeight="1" x14ac:dyDescent="0.25">
      <c r="B47" s="66"/>
      <c r="C47" s="67"/>
      <c r="D47" s="47">
        <v>3722</v>
      </c>
      <c r="E47" s="50" t="s">
        <v>118</v>
      </c>
      <c r="F47" s="87">
        <v>50435</v>
      </c>
      <c r="G47" s="75">
        <v>48980</v>
      </c>
      <c r="H47" s="75">
        <v>43882.09</v>
      </c>
      <c r="I47" s="75">
        <f t="shared" si="0"/>
        <v>89.591853817884854</v>
      </c>
    </row>
    <row r="48" spans="1:9" ht="30" customHeight="1" x14ac:dyDescent="0.25">
      <c r="B48" s="81" t="s">
        <v>185</v>
      </c>
      <c r="C48" s="82">
        <v>43</v>
      </c>
      <c r="D48" s="83"/>
      <c r="E48" s="84" t="s">
        <v>162</v>
      </c>
      <c r="F48" s="79">
        <v>7963</v>
      </c>
      <c r="G48" s="79">
        <v>7963</v>
      </c>
      <c r="H48" s="79">
        <v>3889.44</v>
      </c>
      <c r="I48" s="75">
        <f t="shared" si="0"/>
        <v>48.843903051613715</v>
      </c>
    </row>
    <row r="49" spans="2:9" ht="30" customHeight="1" x14ac:dyDescent="0.25">
      <c r="B49" s="81"/>
      <c r="C49" s="82">
        <v>32</v>
      </c>
      <c r="D49" s="83"/>
      <c r="E49" s="101" t="s">
        <v>12</v>
      </c>
      <c r="F49" s="79">
        <v>7963</v>
      </c>
      <c r="G49" s="79">
        <v>7963</v>
      </c>
      <c r="H49" s="79">
        <v>3889.44</v>
      </c>
      <c r="I49" s="75">
        <f t="shared" si="0"/>
        <v>48.843903051613715</v>
      </c>
    </row>
    <row r="50" spans="2:9" ht="30" customHeight="1" x14ac:dyDescent="0.25">
      <c r="B50" s="81"/>
      <c r="C50" s="82"/>
      <c r="D50" s="47">
        <v>3232</v>
      </c>
      <c r="E50" s="50" t="s">
        <v>100</v>
      </c>
      <c r="F50" s="79">
        <v>0</v>
      </c>
      <c r="G50" s="79">
        <v>7963</v>
      </c>
      <c r="H50" s="79">
        <v>3889.44</v>
      </c>
      <c r="I50" s="75">
        <f t="shared" si="0"/>
        <v>48.843903051613715</v>
      </c>
    </row>
    <row r="51" spans="2:9" ht="42" customHeight="1" x14ac:dyDescent="0.25">
      <c r="B51" s="91" t="s">
        <v>163</v>
      </c>
      <c r="C51" s="92"/>
      <c r="D51" s="93"/>
      <c r="E51" s="76" t="s">
        <v>164</v>
      </c>
      <c r="F51" s="79">
        <v>214127</v>
      </c>
      <c r="G51" s="79">
        <v>214127</v>
      </c>
      <c r="H51" s="79">
        <f>H52+H69+H58</f>
        <v>233545.58000000002</v>
      </c>
      <c r="I51" s="75">
        <f t="shared" si="0"/>
        <v>109.06872089927941</v>
      </c>
    </row>
    <row r="52" spans="2:9" ht="30" customHeight="1" x14ac:dyDescent="0.25">
      <c r="B52" s="81" t="s">
        <v>185</v>
      </c>
      <c r="C52" s="82">
        <v>31</v>
      </c>
      <c r="D52" s="83"/>
      <c r="E52" s="83" t="s">
        <v>166</v>
      </c>
      <c r="F52" s="79">
        <v>16723</v>
      </c>
      <c r="G52" s="79">
        <v>16723</v>
      </c>
      <c r="H52" s="79">
        <f>H53+H56</f>
        <v>18257.04</v>
      </c>
      <c r="I52" s="75">
        <f t="shared" si="0"/>
        <v>109.17323446749985</v>
      </c>
    </row>
    <row r="53" spans="2:9" ht="30" customHeight="1" x14ac:dyDescent="0.25">
      <c r="B53" s="81"/>
      <c r="C53" s="82">
        <v>32</v>
      </c>
      <c r="D53" s="83"/>
      <c r="E53" s="83" t="s">
        <v>12</v>
      </c>
      <c r="F53" s="87">
        <v>16723</v>
      </c>
      <c r="G53" s="79">
        <v>13197.69</v>
      </c>
      <c r="H53" s="79">
        <v>13197.69</v>
      </c>
      <c r="I53" s="75">
        <f t="shared" si="0"/>
        <v>100</v>
      </c>
    </row>
    <row r="54" spans="2:9" ht="30" customHeight="1" x14ac:dyDescent="0.25">
      <c r="B54" s="66"/>
      <c r="C54" s="82"/>
      <c r="D54" s="47">
        <v>3222</v>
      </c>
      <c r="E54" s="47" t="s">
        <v>214</v>
      </c>
      <c r="F54" s="87">
        <v>11945</v>
      </c>
      <c r="G54" s="75">
        <v>11945</v>
      </c>
      <c r="H54" s="75">
        <v>12131.11</v>
      </c>
      <c r="I54" s="75">
        <f t="shared" si="0"/>
        <v>101.55805776475513</v>
      </c>
    </row>
    <row r="55" spans="2:9" ht="30" customHeight="1" x14ac:dyDescent="0.25">
      <c r="B55" s="66"/>
      <c r="C55" s="82"/>
      <c r="D55" s="47">
        <v>3232</v>
      </c>
      <c r="E55" s="47" t="s">
        <v>100</v>
      </c>
      <c r="F55" s="87">
        <v>4778</v>
      </c>
      <c r="G55" s="75">
        <v>4778</v>
      </c>
      <c r="H55" s="75">
        <v>1066.58</v>
      </c>
      <c r="I55" s="75">
        <f t="shared" si="0"/>
        <v>22.322729175387192</v>
      </c>
    </row>
    <row r="56" spans="2:9" ht="30" customHeight="1" x14ac:dyDescent="0.25">
      <c r="B56" s="66"/>
      <c r="C56" s="82">
        <v>45</v>
      </c>
      <c r="D56" s="47"/>
      <c r="E56" s="76" t="s">
        <v>127</v>
      </c>
      <c r="F56" s="87">
        <v>0</v>
      </c>
      <c r="G56" s="87">
        <v>0</v>
      </c>
      <c r="H56" s="79">
        <v>5059.3500000000004</v>
      </c>
      <c r="I56" s="75" t="e">
        <f t="shared" si="0"/>
        <v>#DIV/0!</v>
      </c>
    </row>
    <row r="57" spans="2:9" ht="30" customHeight="1" x14ac:dyDescent="0.25">
      <c r="B57" s="66"/>
      <c r="C57" s="82"/>
      <c r="D57" s="47">
        <v>4511</v>
      </c>
      <c r="E57" s="47" t="s">
        <v>130</v>
      </c>
      <c r="F57" s="87">
        <v>0</v>
      </c>
      <c r="G57" s="87">
        <v>0</v>
      </c>
      <c r="H57" s="75">
        <v>5059.3500000000004</v>
      </c>
      <c r="I57" s="75" t="e">
        <f t="shared" si="0"/>
        <v>#DIV/0!</v>
      </c>
    </row>
    <row r="58" spans="2:9" ht="30" customHeight="1" x14ac:dyDescent="0.25">
      <c r="B58" s="81" t="s">
        <v>185</v>
      </c>
      <c r="C58" s="82">
        <v>52</v>
      </c>
      <c r="D58" s="83"/>
      <c r="E58" s="83" t="s">
        <v>165</v>
      </c>
      <c r="F58" s="79">
        <v>81917</v>
      </c>
      <c r="G58" s="79">
        <v>81917</v>
      </c>
      <c r="H58" s="79">
        <v>37818.03</v>
      </c>
      <c r="I58" s="75">
        <f t="shared" si="0"/>
        <v>46.166278061940744</v>
      </c>
    </row>
    <row r="59" spans="2:9" ht="30" customHeight="1" x14ac:dyDescent="0.25">
      <c r="B59" s="66">
        <v>3</v>
      </c>
      <c r="C59" s="67"/>
      <c r="D59" s="47"/>
      <c r="E59" s="47" t="s">
        <v>4</v>
      </c>
      <c r="F59" s="79">
        <v>81253</v>
      </c>
      <c r="G59" s="79">
        <v>81253</v>
      </c>
      <c r="H59" s="79">
        <v>37818.03</v>
      </c>
      <c r="I59" s="8">
        <f>H59/G59*100</f>
        <v>46.543549161261737</v>
      </c>
    </row>
    <row r="60" spans="2:9" ht="30" customHeight="1" x14ac:dyDescent="0.25">
      <c r="B60" s="81"/>
      <c r="C60" s="82">
        <v>31</v>
      </c>
      <c r="D60" s="83"/>
      <c r="E60" s="76" t="s">
        <v>5</v>
      </c>
      <c r="F60" s="79">
        <v>81253</v>
      </c>
      <c r="G60" s="79">
        <v>81253</v>
      </c>
      <c r="H60" s="79">
        <v>36719.19</v>
      </c>
      <c r="I60" s="78">
        <f>H60/G60*100</f>
        <v>45.191180633330461</v>
      </c>
    </row>
    <row r="61" spans="2:9" ht="30" customHeight="1" x14ac:dyDescent="0.25">
      <c r="B61" s="66"/>
      <c r="C61" s="67"/>
      <c r="D61" s="47">
        <v>3111</v>
      </c>
      <c r="E61" s="47" t="s">
        <v>42</v>
      </c>
      <c r="F61" s="87">
        <v>63707</v>
      </c>
      <c r="G61" s="75">
        <v>63707</v>
      </c>
      <c r="H61" s="75">
        <v>32547.54</v>
      </c>
      <c r="I61" s="8">
        <f t="shared" ref="I61:I63" si="1">H61/G61*100</f>
        <v>51.089425023937721</v>
      </c>
    </row>
    <row r="62" spans="2:9" ht="30" customHeight="1" x14ac:dyDescent="0.25">
      <c r="B62" s="66"/>
      <c r="C62" s="67"/>
      <c r="D62" s="47">
        <v>3114</v>
      </c>
      <c r="E62" s="47" t="s">
        <v>85</v>
      </c>
      <c r="F62" s="87">
        <v>8919</v>
      </c>
      <c r="G62" s="75">
        <v>8919</v>
      </c>
      <c r="H62" s="75">
        <v>0</v>
      </c>
      <c r="I62" s="8">
        <f t="shared" si="1"/>
        <v>0</v>
      </c>
    </row>
    <row r="63" spans="2:9" ht="30" customHeight="1" x14ac:dyDescent="0.25">
      <c r="B63" s="66"/>
      <c r="C63" s="67"/>
      <c r="D63" s="47">
        <v>3132</v>
      </c>
      <c r="E63" s="47" t="s">
        <v>177</v>
      </c>
      <c r="F63" s="87">
        <v>8627</v>
      </c>
      <c r="G63" s="75">
        <v>8627</v>
      </c>
      <c r="H63" s="75">
        <v>4171.6499999999996</v>
      </c>
      <c r="I63" s="8">
        <f t="shared" si="1"/>
        <v>48.355743595687947</v>
      </c>
    </row>
    <row r="64" spans="2:9" ht="30" customHeight="1" x14ac:dyDescent="0.25">
      <c r="B64" s="66"/>
      <c r="C64" s="67"/>
      <c r="D64" s="47">
        <v>3212</v>
      </c>
      <c r="E64" s="47" t="s">
        <v>89</v>
      </c>
      <c r="F64" s="87">
        <v>0</v>
      </c>
      <c r="G64" s="87">
        <v>0</v>
      </c>
      <c r="H64" s="75">
        <v>1098.8399999999999</v>
      </c>
      <c r="I64" s="8">
        <v>0</v>
      </c>
    </row>
    <row r="65" spans="2:12" ht="30" customHeight="1" x14ac:dyDescent="0.25">
      <c r="B65" s="81"/>
      <c r="C65" s="82">
        <v>32</v>
      </c>
      <c r="D65" s="83"/>
      <c r="E65" s="80" t="s">
        <v>12</v>
      </c>
      <c r="F65" s="90">
        <v>0</v>
      </c>
      <c r="G65" s="90">
        <v>0</v>
      </c>
      <c r="H65" s="79">
        <v>796.74</v>
      </c>
      <c r="I65" s="8">
        <v>0</v>
      </c>
    </row>
    <row r="66" spans="2:12" ht="30" customHeight="1" x14ac:dyDescent="0.25">
      <c r="B66" s="66"/>
      <c r="C66" s="67"/>
      <c r="D66" s="47">
        <v>3212</v>
      </c>
      <c r="E66" s="47" t="s">
        <v>178</v>
      </c>
      <c r="F66" s="87">
        <v>0</v>
      </c>
      <c r="G66" s="75">
        <v>0</v>
      </c>
      <c r="H66" s="75">
        <v>796.74</v>
      </c>
      <c r="I66" s="8">
        <v>0</v>
      </c>
    </row>
    <row r="67" spans="2:12" ht="30" customHeight="1" x14ac:dyDescent="0.25">
      <c r="B67" s="81"/>
      <c r="C67" s="82">
        <v>42</v>
      </c>
      <c r="D67" s="83"/>
      <c r="E67" s="76" t="s">
        <v>119</v>
      </c>
      <c r="F67" s="90">
        <v>664</v>
      </c>
      <c r="G67" s="90">
        <v>664</v>
      </c>
      <c r="H67" s="79">
        <v>0</v>
      </c>
      <c r="I67" s="8">
        <v>0</v>
      </c>
    </row>
    <row r="68" spans="2:12" ht="30" customHeight="1" x14ac:dyDescent="0.25">
      <c r="B68" s="66"/>
      <c r="C68" s="67"/>
      <c r="D68" s="47">
        <v>4221</v>
      </c>
      <c r="E68" s="47" t="s">
        <v>121</v>
      </c>
      <c r="F68" s="87">
        <v>664</v>
      </c>
      <c r="G68" s="87">
        <v>664</v>
      </c>
      <c r="H68" s="75"/>
      <c r="I68" s="8">
        <v>0</v>
      </c>
      <c r="L68" s="87"/>
    </row>
    <row r="69" spans="2:12" ht="30" customHeight="1" x14ac:dyDescent="0.25">
      <c r="B69" s="81" t="s">
        <v>185</v>
      </c>
      <c r="C69" s="82">
        <v>61</v>
      </c>
      <c r="D69" s="83"/>
      <c r="E69" s="84" t="s">
        <v>167</v>
      </c>
      <c r="F69" s="79">
        <f>F70+F81</f>
        <v>115487</v>
      </c>
      <c r="G69" s="79">
        <f>G70+G81</f>
        <v>115487</v>
      </c>
      <c r="H69" s="79">
        <v>177470.51</v>
      </c>
      <c r="I69" s="8">
        <f t="shared" ref="I69:I90" si="2">H69/G69*100</f>
        <v>153.67141756214986</v>
      </c>
    </row>
    <row r="70" spans="2:12" ht="30" customHeight="1" x14ac:dyDescent="0.25">
      <c r="B70" s="66">
        <v>3</v>
      </c>
      <c r="C70" s="67"/>
      <c r="D70" s="47"/>
      <c r="E70" s="50" t="s">
        <v>4</v>
      </c>
      <c r="F70" s="79">
        <v>13600</v>
      </c>
      <c r="G70" s="79">
        <v>13600</v>
      </c>
      <c r="H70" s="75">
        <v>63315.65</v>
      </c>
      <c r="I70" s="8">
        <f t="shared" si="2"/>
        <v>465.55625000000003</v>
      </c>
    </row>
    <row r="71" spans="2:12" ht="30" customHeight="1" x14ac:dyDescent="0.25">
      <c r="B71" s="81"/>
      <c r="C71" s="82">
        <v>32</v>
      </c>
      <c r="D71" s="83"/>
      <c r="E71" s="80" t="s">
        <v>12</v>
      </c>
      <c r="F71" s="77">
        <v>0</v>
      </c>
      <c r="G71" s="78">
        <v>0</v>
      </c>
      <c r="H71" s="79">
        <v>36844.879999999997</v>
      </c>
      <c r="I71" s="78"/>
    </row>
    <row r="72" spans="2:12" ht="30" customHeight="1" x14ac:dyDescent="0.25">
      <c r="B72" s="66"/>
      <c r="C72" s="67"/>
      <c r="D72" s="47">
        <v>3222</v>
      </c>
      <c r="E72" s="50" t="s">
        <v>93</v>
      </c>
      <c r="F72" s="46">
        <v>0</v>
      </c>
      <c r="G72" s="8">
        <v>0</v>
      </c>
      <c r="H72" s="75">
        <v>4433.5</v>
      </c>
      <c r="I72" s="8"/>
    </row>
    <row r="73" spans="2:12" ht="30" customHeight="1" x14ac:dyDescent="0.25">
      <c r="B73" s="66"/>
      <c r="C73" s="67"/>
      <c r="D73" s="47">
        <v>3225</v>
      </c>
      <c r="E73" s="50" t="s">
        <v>180</v>
      </c>
      <c r="F73" s="46">
        <v>0</v>
      </c>
      <c r="G73" s="8">
        <v>0</v>
      </c>
      <c r="H73" s="75">
        <v>991.46</v>
      </c>
      <c r="I73" s="8"/>
    </row>
    <row r="74" spans="2:12" ht="30" customHeight="1" x14ac:dyDescent="0.25">
      <c r="B74" s="66"/>
      <c r="C74" s="67"/>
      <c r="D74" s="47">
        <v>3232</v>
      </c>
      <c r="E74" s="50" t="s">
        <v>100</v>
      </c>
      <c r="F74" s="46">
        <v>0</v>
      </c>
      <c r="G74" s="8">
        <v>0</v>
      </c>
      <c r="H74" s="75">
        <v>10535.91</v>
      </c>
      <c r="I74" s="8"/>
    </row>
    <row r="75" spans="2:12" ht="30" customHeight="1" x14ac:dyDescent="0.25">
      <c r="B75" s="66"/>
      <c r="C75" s="67"/>
      <c r="D75" s="47">
        <v>3237</v>
      </c>
      <c r="E75" s="50" t="s">
        <v>104</v>
      </c>
      <c r="F75" s="46"/>
      <c r="G75" s="8"/>
      <c r="H75" s="75">
        <v>20049.97</v>
      </c>
      <c r="I75" s="8"/>
    </row>
    <row r="76" spans="2:12" ht="30" customHeight="1" x14ac:dyDescent="0.25">
      <c r="B76" s="66"/>
      <c r="C76" s="67"/>
      <c r="D76" s="47">
        <v>3239</v>
      </c>
      <c r="E76" s="50" t="s">
        <v>107</v>
      </c>
      <c r="F76" s="46"/>
      <c r="G76" s="8"/>
      <c r="H76" s="75">
        <v>12</v>
      </c>
      <c r="I76" s="8"/>
    </row>
    <row r="77" spans="2:12" ht="30" customHeight="1" x14ac:dyDescent="0.25">
      <c r="B77" s="81"/>
      <c r="C77" s="82">
        <v>34</v>
      </c>
      <c r="D77" s="83"/>
      <c r="E77" s="80" t="s">
        <v>111</v>
      </c>
      <c r="F77" s="79">
        <v>13600</v>
      </c>
      <c r="G77" s="79">
        <v>13600</v>
      </c>
      <c r="H77" s="79">
        <v>0</v>
      </c>
      <c r="I77" s="78"/>
    </row>
    <row r="78" spans="2:12" ht="38.25" x14ac:dyDescent="0.25">
      <c r="B78" s="81"/>
      <c r="C78" s="82">
        <v>37</v>
      </c>
      <c r="D78" s="83"/>
      <c r="E78" s="80" t="s">
        <v>161</v>
      </c>
      <c r="F78" s="77">
        <v>0</v>
      </c>
      <c r="G78" s="78">
        <v>0</v>
      </c>
      <c r="H78" s="79">
        <v>12999.61</v>
      </c>
      <c r="I78" s="78"/>
    </row>
    <row r="79" spans="2:12" ht="29.25" customHeight="1" x14ac:dyDescent="0.25">
      <c r="B79" s="66"/>
      <c r="C79" s="67"/>
      <c r="D79" s="47">
        <v>3721</v>
      </c>
      <c r="E79" s="50" t="s">
        <v>183</v>
      </c>
      <c r="F79" s="46">
        <v>0</v>
      </c>
      <c r="G79" s="8">
        <v>0</v>
      </c>
      <c r="H79" s="75">
        <v>12999.61</v>
      </c>
      <c r="I79" s="8"/>
    </row>
    <row r="80" spans="2:12" ht="23.25" customHeight="1" x14ac:dyDescent="0.25">
      <c r="B80" s="66"/>
      <c r="C80" s="67"/>
      <c r="D80" s="47">
        <v>3722</v>
      </c>
      <c r="E80" s="50" t="s">
        <v>229</v>
      </c>
      <c r="F80" s="46">
        <v>0</v>
      </c>
      <c r="G80" s="8">
        <v>0</v>
      </c>
      <c r="H80" s="75"/>
      <c r="I80" s="8"/>
    </row>
    <row r="81" spans="2:9" ht="29.25" customHeight="1" x14ac:dyDescent="0.25">
      <c r="B81" s="66">
        <v>4</v>
      </c>
      <c r="C81" s="67"/>
      <c r="D81" s="47"/>
      <c r="E81" s="50" t="s">
        <v>6</v>
      </c>
      <c r="F81" s="75">
        <v>101887</v>
      </c>
      <c r="G81" s="75">
        <v>101887</v>
      </c>
      <c r="H81" s="75">
        <f>H82+H90</f>
        <v>111334.48</v>
      </c>
      <c r="I81" s="8">
        <f t="shared" si="2"/>
        <v>109.27250777822491</v>
      </c>
    </row>
    <row r="82" spans="2:9" ht="25.5" x14ac:dyDescent="0.25">
      <c r="B82" s="81"/>
      <c r="C82" s="82">
        <v>42</v>
      </c>
      <c r="D82" s="83"/>
      <c r="E82" s="80" t="s">
        <v>119</v>
      </c>
      <c r="F82" s="79">
        <v>42162</v>
      </c>
      <c r="G82" s="79">
        <v>42162</v>
      </c>
      <c r="H82" s="79">
        <f>H83+H84+H85+H86+H87+H88+H89</f>
        <v>62110.34</v>
      </c>
      <c r="I82" s="78">
        <f t="shared" si="2"/>
        <v>147.31355248802237</v>
      </c>
    </row>
    <row r="83" spans="2:9" x14ac:dyDescent="0.25">
      <c r="B83" s="66"/>
      <c r="C83" s="67"/>
      <c r="D83" s="47">
        <v>4221</v>
      </c>
      <c r="E83" s="50" t="s">
        <v>121</v>
      </c>
      <c r="F83" s="75">
        <v>1460</v>
      </c>
      <c r="G83" s="75">
        <v>1460</v>
      </c>
      <c r="H83" s="75">
        <v>3115.93</v>
      </c>
      <c r="I83" s="78">
        <f t="shared" si="2"/>
        <v>213.41986301369863</v>
      </c>
    </row>
    <row r="84" spans="2:9" x14ac:dyDescent="0.25">
      <c r="B84" s="66"/>
      <c r="C84" s="67"/>
      <c r="D84" s="47">
        <v>4222</v>
      </c>
      <c r="E84" s="50" t="s">
        <v>124</v>
      </c>
      <c r="F84" s="75">
        <v>133</v>
      </c>
      <c r="G84" s="75">
        <v>133</v>
      </c>
      <c r="H84" s="75">
        <v>331.49</v>
      </c>
      <c r="I84" s="78">
        <f t="shared" si="2"/>
        <v>249.24060150375942</v>
      </c>
    </row>
    <row r="85" spans="2:9" x14ac:dyDescent="0.25">
      <c r="B85" s="66"/>
      <c r="C85" s="67"/>
      <c r="D85" s="47">
        <v>4223</v>
      </c>
      <c r="E85" s="50" t="s">
        <v>122</v>
      </c>
      <c r="F85" s="75">
        <v>133</v>
      </c>
      <c r="G85" s="75">
        <v>133</v>
      </c>
      <c r="H85" s="75">
        <v>7287.84</v>
      </c>
      <c r="I85" s="78">
        <f t="shared" si="2"/>
        <v>5479.5789473684208</v>
      </c>
    </row>
    <row r="86" spans="2:9" x14ac:dyDescent="0.25">
      <c r="B86" s="66"/>
      <c r="C86" s="67"/>
      <c r="D86" s="47">
        <v>4226</v>
      </c>
      <c r="E86" s="50" t="s">
        <v>126</v>
      </c>
      <c r="F86" s="75">
        <v>133</v>
      </c>
      <c r="G86" s="75">
        <v>133</v>
      </c>
      <c r="H86" s="75"/>
      <c r="I86" s="78">
        <f t="shared" si="2"/>
        <v>0</v>
      </c>
    </row>
    <row r="87" spans="2:9" x14ac:dyDescent="0.25">
      <c r="B87" s="66"/>
      <c r="C87" s="67"/>
      <c r="D87" s="47">
        <v>4225</v>
      </c>
      <c r="E87" s="50" t="s">
        <v>125</v>
      </c>
      <c r="F87" s="75">
        <v>133</v>
      </c>
      <c r="G87" s="75">
        <v>133</v>
      </c>
      <c r="H87" s="75">
        <v>3477.5</v>
      </c>
      <c r="I87" s="78">
        <f t="shared" si="2"/>
        <v>2614.6616541353387</v>
      </c>
    </row>
    <row r="88" spans="2:9" ht="30.75" customHeight="1" x14ac:dyDescent="0.25">
      <c r="B88" s="66"/>
      <c r="C88" s="67"/>
      <c r="D88" s="47">
        <v>4227</v>
      </c>
      <c r="E88" s="50" t="s">
        <v>123</v>
      </c>
      <c r="F88" s="75">
        <v>13625</v>
      </c>
      <c r="G88" s="75">
        <v>13625</v>
      </c>
      <c r="H88" s="75">
        <v>19065.48</v>
      </c>
      <c r="I88" s="78">
        <f t="shared" si="2"/>
        <v>139.93012844036696</v>
      </c>
    </row>
    <row r="89" spans="2:9" ht="27" customHeight="1" x14ac:dyDescent="0.25">
      <c r="B89" s="66"/>
      <c r="C89" s="67"/>
      <c r="D89" s="47">
        <v>4231</v>
      </c>
      <c r="E89" s="50" t="s">
        <v>215</v>
      </c>
      <c r="F89" s="75">
        <v>26545</v>
      </c>
      <c r="G89" s="75">
        <v>26545</v>
      </c>
      <c r="H89" s="75">
        <v>28832.1</v>
      </c>
      <c r="I89" s="78">
        <f t="shared" si="2"/>
        <v>108.61593520436995</v>
      </c>
    </row>
    <row r="90" spans="2:9" ht="25.5" x14ac:dyDescent="0.25">
      <c r="B90" s="81"/>
      <c r="C90" s="82">
        <v>45</v>
      </c>
      <c r="D90" s="83"/>
      <c r="E90" s="80" t="s">
        <v>127</v>
      </c>
      <c r="F90" s="79">
        <v>59725</v>
      </c>
      <c r="G90" s="79">
        <v>59725</v>
      </c>
      <c r="H90" s="79">
        <v>49224.14</v>
      </c>
      <c r="I90" s="78">
        <f t="shared" si="2"/>
        <v>82.417982419422358</v>
      </c>
    </row>
    <row r="91" spans="2:9" ht="29.25" customHeight="1" x14ac:dyDescent="0.25">
      <c r="B91" s="66"/>
      <c r="C91" s="67"/>
      <c r="D91" s="47">
        <v>4511</v>
      </c>
      <c r="E91" s="50" t="s">
        <v>130</v>
      </c>
      <c r="F91" s="87">
        <v>59725</v>
      </c>
      <c r="G91" s="75">
        <v>59725</v>
      </c>
      <c r="H91" s="75">
        <v>52044.52</v>
      </c>
      <c r="I91" s="8"/>
    </row>
    <row r="92" spans="2:9" ht="25.5" x14ac:dyDescent="0.25">
      <c r="B92" s="136" t="s">
        <v>168</v>
      </c>
      <c r="C92" s="137"/>
      <c r="D92" s="138"/>
      <c r="E92" s="80" t="s">
        <v>169</v>
      </c>
      <c r="F92" s="77"/>
      <c r="G92" s="78"/>
      <c r="H92" s="79">
        <f>H93+H104+H108</f>
        <v>151409.03</v>
      </c>
      <c r="I92" s="8"/>
    </row>
    <row r="93" spans="2:9" x14ac:dyDescent="0.25">
      <c r="B93" s="81" t="s">
        <v>185</v>
      </c>
      <c r="C93" s="82">
        <v>12</v>
      </c>
      <c r="D93" s="83"/>
      <c r="E93" s="84" t="s">
        <v>170</v>
      </c>
      <c r="F93" s="77"/>
      <c r="G93" s="78"/>
      <c r="H93" s="79">
        <f>H94+H98</f>
        <v>16868.330000000002</v>
      </c>
      <c r="I93" s="8"/>
    </row>
    <row r="94" spans="2:9" x14ac:dyDescent="0.25">
      <c r="B94" s="66">
        <v>3</v>
      </c>
      <c r="C94" s="67"/>
      <c r="D94" s="47"/>
      <c r="E94" s="50" t="s">
        <v>4</v>
      </c>
      <c r="F94" s="46"/>
      <c r="G94" s="8"/>
      <c r="H94" s="75">
        <f>H95</f>
        <v>2246.21</v>
      </c>
      <c r="I94" s="8"/>
    </row>
    <row r="95" spans="2:9" x14ac:dyDescent="0.25">
      <c r="B95" s="81"/>
      <c r="C95" s="82">
        <v>32</v>
      </c>
      <c r="D95" s="83"/>
      <c r="E95" s="80" t="s">
        <v>12</v>
      </c>
      <c r="F95" s="77"/>
      <c r="G95" s="78"/>
      <c r="H95" s="79">
        <v>2246.21</v>
      </c>
      <c r="I95" s="78"/>
    </row>
    <row r="96" spans="2:9" ht="15.75" customHeight="1" x14ac:dyDescent="0.25">
      <c r="B96" s="66"/>
      <c r="C96" s="67"/>
      <c r="D96" s="47">
        <v>3237</v>
      </c>
      <c r="E96" s="50" t="s">
        <v>104</v>
      </c>
      <c r="F96" s="46">
        <v>0</v>
      </c>
      <c r="G96" s="8">
        <v>0</v>
      </c>
      <c r="H96" s="75">
        <v>2206.67</v>
      </c>
      <c r="I96" s="8"/>
    </row>
    <row r="97" spans="2:9" ht="15.75" customHeight="1" x14ac:dyDescent="0.25">
      <c r="B97" s="66"/>
      <c r="C97" s="67"/>
      <c r="D97" s="47">
        <v>3293</v>
      </c>
      <c r="E97" s="50" t="s">
        <v>184</v>
      </c>
      <c r="F97" s="46"/>
      <c r="G97" s="8"/>
      <c r="H97" s="75">
        <v>39.54</v>
      </c>
      <c r="I97" s="8"/>
    </row>
    <row r="98" spans="2:9" ht="22.5" customHeight="1" x14ac:dyDescent="0.25">
      <c r="B98" s="139">
        <v>4</v>
      </c>
      <c r="C98" s="140"/>
      <c r="D98" s="141"/>
      <c r="E98" s="50" t="s">
        <v>6</v>
      </c>
      <c r="F98" s="46"/>
      <c r="G98" s="8"/>
      <c r="H98" s="75">
        <v>14622.12</v>
      </c>
      <c r="I98" s="8"/>
    </row>
    <row r="99" spans="2:9" ht="25.5" x14ac:dyDescent="0.25">
      <c r="B99" s="66"/>
      <c r="C99" s="89">
        <v>42</v>
      </c>
      <c r="D99" s="47"/>
      <c r="E99" s="80" t="s">
        <v>119</v>
      </c>
      <c r="F99" s="77"/>
      <c r="G99" s="78"/>
      <c r="H99" s="79">
        <v>5619.26</v>
      </c>
      <c r="I99" s="78"/>
    </row>
    <row r="100" spans="2:9" x14ac:dyDescent="0.25">
      <c r="B100" s="66"/>
      <c r="C100" s="67"/>
      <c r="D100" s="47">
        <v>4221</v>
      </c>
      <c r="E100" s="50" t="s">
        <v>121</v>
      </c>
      <c r="F100" s="46"/>
      <c r="G100" s="8"/>
      <c r="H100" s="75">
        <v>123.37</v>
      </c>
      <c r="I100" s="8"/>
    </row>
    <row r="101" spans="2:9" ht="28.5" customHeight="1" x14ac:dyDescent="0.25">
      <c r="B101" s="66"/>
      <c r="C101" s="67"/>
      <c r="D101" s="47">
        <v>4227</v>
      </c>
      <c r="E101" s="50" t="s">
        <v>123</v>
      </c>
      <c r="F101" s="46"/>
      <c r="G101" s="8"/>
      <c r="H101" s="75">
        <v>5495.89</v>
      </c>
      <c r="I101" s="8"/>
    </row>
    <row r="102" spans="2:9" ht="25.5" x14ac:dyDescent="0.25">
      <c r="B102" s="66"/>
      <c r="C102" s="89">
        <v>45</v>
      </c>
      <c r="D102" s="47"/>
      <c r="E102" s="80" t="s">
        <v>127</v>
      </c>
      <c r="F102" s="77"/>
      <c r="G102" s="78"/>
      <c r="H102" s="79">
        <v>9002.86</v>
      </c>
      <c r="I102" s="78"/>
    </row>
    <row r="103" spans="2:9" ht="21.75" customHeight="1" x14ac:dyDescent="0.25">
      <c r="B103" s="66"/>
      <c r="C103" s="67"/>
      <c r="D103" s="47">
        <v>4511</v>
      </c>
      <c r="E103" s="50" t="s">
        <v>130</v>
      </c>
      <c r="F103" s="46"/>
      <c r="G103" s="8"/>
      <c r="H103" s="75">
        <v>9002.86</v>
      </c>
      <c r="I103" s="8"/>
    </row>
    <row r="104" spans="2:9" ht="15.75" customHeight="1" x14ac:dyDescent="0.25">
      <c r="B104" s="81" t="s">
        <v>185</v>
      </c>
      <c r="C104" s="82">
        <v>43</v>
      </c>
      <c r="D104" s="83"/>
      <c r="E104" s="84" t="s">
        <v>175</v>
      </c>
      <c r="F104" s="77"/>
      <c r="G104" s="78"/>
      <c r="H104" s="79">
        <f>H105</f>
        <v>38953.730000000003</v>
      </c>
      <c r="I104" s="8"/>
    </row>
    <row r="105" spans="2:9" ht="25.5" customHeight="1" x14ac:dyDescent="0.25">
      <c r="B105" s="66">
        <v>4</v>
      </c>
      <c r="C105" s="67"/>
      <c r="D105" s="47"/>
      <c r="E105" s="50" t="s">
        <v>6</v>
      </c>
      <c r="F105" s="46"/>
      <c r="G105" s="8"/>
      <c r="H105" s="75">
        <v>38953.730000000003</v>
      </c>
      <c r="I105" s="8"/>
    </row>
    <row r="106" spans="2:9" ht="23.25" customHeight="1" x14ac:dyDescent="0.25">
      <c r="B106" s="66"/>
      <c r="C106" s="82">
        <v>45</v>
      </c>
      <c r="D106" s="47"/>
      <c r="E106" s="80" t="s">
        <v>127</v>
      </c>
      <c r="F106" s="77"/>
      <c r="G106" s="78"/>
      <c r="H106" s="79">
        <v>38953.699999999997</v>
      </c>
      <c r="I106" s="8"/>
    </row>
    <row r="107" spans="2:9" ht="23.25" customHeight="1" x14ac:dyDescent="0.25">
      <c r="B107" s="66"/>
      <c r="C107" s="67"/>
      <c r="D107" s="47">
        <v>4511</v>
      </c>
      <c r="E107" s="50" t="s">
        <v>130</v>
      </c>
      <c r="F107" s="46"/>
      <c r="G107" s="8"/>
      <c r="H107" s="75">
        <v>38953.699999999997</v>
      </c>
      <c r="I107" s="8"/>
    </row>
    <row r="108" spans="2:9" x14ac:dyDescent="0.25">
      <c r="B108" s="81" t="s">
        <v>185</v>
      </c>
      <c r="C108" s="82">
        <v>563</v>
      </c>
      <c r="D108" s="83"/>
      <c r="E108" s="84" t="s">
        <v>174</v>
      </c>
      <c r="F108" s="77"/>
      <c r="G108" s="78"/>
      <c r="H108" s="79">
        <f>H109+H113</f>
        <v>95586.97</v>
      </c>
      <c r="I108" s="8"/>
    </row>
    <row r="109" spans="2:9" x14ac:dyDescent="0.25">
      <c r="B109" s="66">
        <v>3</v>
      </c>
      <c r="C109" s="67"/>
      <c r="D109" s="47"/>
      <c r="E109" s="50" t="s">
        <v>4</v>
      </c>
      <c r="F109" s="46"/>
      <c r="G109" s="8"/>
      <c r="H109" s="75">
        <v>12728.43</v>
      </c>
      <c r="I109" s="8"/>
    </row>
    <row r="110" spans="2:9" x14ac:dyDescent="0.25">
      <c r="B110" s="88"/>
      <c r="C110" s="89">
        <v>32</v>
      </c>
      <c r="D110" s="76"/>
      <c r="E110" s="80" t="s">
        <v>12</v>
      </c>
      <c r="F110" s="77"/>
      <c r="G110" s="78"/>
      <c r="H110" s="79">
        <v>12728.43</v>
      </c>
      <c r="I110" s="78"/>
    </row>
    <row r="111" spans="2:9" x14ac:dyDescent="0.25">
      <c r="B111" s="66"/>
      <c r="C111" s="67"/>
      <c r="D111" s="47">
        <v>3237</v>
      </c>
      <c r="E111" s="50" t="s">
        <v>104</v>
      </c>
      <c r="F111" s="46"/>
      <c r="G111" s="8"/>
      <c r="H111" s="75">
        <v>12504.4</v>
      </c>
      <c r="I111" s="8"/>
    </row>
    <row r="112" spans="2:9" x14ac:dyDescent="0.25">
      <c r="B112" s="66"/>
      <c r="C112" s="67"/>
      <c r="D112" s="47">
        <v>3293</v>
      </c>
      <c r="E112" s="50" t="s">
        <v>184</v>
      </c>
      <c r="F112" s="46"/>
      <c r="G112" s="8"/>
      <c r="H112" s="75">
        <v>224.03</v>
      </c>
      <c r="I112" s="8"/>
    </row>
    <row r="113" spans="2:9" ht="25.5" x14ac:dyDescent="0.25">
      <c r="B113" s="66">
        <v>4</v>
      </c>
      <c r="C113" s="67"/>
      <c r="D113" s="47"/>
      <c r="E113" s="50" t="s">
        <v>6</v>
      </c>
      <c r="F113" s="46"/>
      <c r="G113" s="8"/>
      <c r="H113" s="75">
        <f>H114+H117</f>
        <v>82858.540000000008</v>
      </c>
      <c r="I113" s="8"/>
    </row>
    <row r="114" spans="2:9" ht="25.5" x14ac:dyDescent="0.25">
      <c r="B114" s="66"/>
      <c r="C114" s="82">
        <v>42</v>
      </c>
      <c r="D114" s="47"/>
      <c r="E114" s="80" t="s">
        <v>119</v>
      </c>
      <c r="F114" s="77"/>
      <c r="G114" s="78"/>
      <c r="H114" s="79">
        <v>31842.47</v>
      </c>
      <c r="I114" s="78"/>
    </row>
    <row r="115" spans="2:9" x14ac:dyDescent="0.25">
      <c r="B115" s="66"/>
      <c r="C115" s="67"/>
      <c r="D115" s="47">
        <v>4221</v>
      </c>
      <c r="E115" s="50" t="s">
        <v>121</v>
      </c>
      <c r="F115" s="46"/>
      <c r="G115" s="8"/>
      <c r="H115" s="75">
        <v>699.13</v>
      </c>
      <c r="I115" s="8"/>
    </row>
    <row r="116" spans="2:9" ht="25.5" x14ac:dyDescent="0.25">
      <c r="B116" s="66"/>
      <c r="C116" s="67"/>
      <c r="D116" s="47">
        <v>4227</v>
      </c>
      <c r="E116" s="50" t="s">
        <v>123</v>
      </c>
      <c r="F116" s="46"/>
      <c r="G116" s="8"/>
      <c r="H116" s="75">
        <v>31143.34</v>
      </c>
      <c r="I116" s="8"/>
    </row>
    <row r="117" spans="2:9" ht="25.5" x14ac:dyDescent="0.25">
      <c r="B117" s="66"/>
      <c r="C117" s="82">
        <v>45</v>
      </c>
      <c r="D117" s="47"/>
      <c r="E117" s="80" t="s">
        <v>127</v>
      </c>
      <c r="F117" s="77"/>
      <c r="G117" s="78"/>
      <c r="H117" s="79">
        <v>51016.07</v>
      </c>
      <c r="I117" s="78"/>
    </row>
    <row r="118" spans="2:9" ht="25.5" x14ac:dyDescent="0.25">
      <c r="B118" s="66"/>
      <c r="C118" s="67"/>
      <c r="D118" s="47">
        <v>4511</v>
      </c>
      <c r="E118" s="50" t="s">
        <v>130</v>
      </c>
      <c r="F118" s="46"/>
      <c r="G118" s="8"/>
      <c r="H118" s="75">
        <v>51016.07</v>
      </c>
      <c r="I118" s="8"/>
    </row>
    <row r="119" spans="2:9" ht="25.5" x14ac:dyDescent="0.25">
      <c r="B119" s="136" t="s">
        <v>171</v>
      </c>
      <c r="C119" s="137"/>
      <c r="D119" s="138"/>
      <c r="E119" s="80" t="s">
        <v>172</v>
      </c>
      <c r="F119" s="77"/>
      <c r="G119" s="78"/>
      <c r="H119" s="79">
        <f>H120</f>
        <v>8125</v>
      </c>
      <c r="I119" s="8"/>
    </row>
    <row r="120" spans="2:9" x14ac:dyDescent="0.25">
      <c r="B120" s="81" t="s">
        <v>185</v>
      </c>
      <c r="C120" s="82">
        <v>11</v>
      </c>
      <c r="D120" s="83"/>
      <c r="E120" s="84" t="s">
        <v>160</v>
      </c>
      <c r="F120" s="77"/>
      <c r="G120" s="78"/>
      <c r="H120" s="79">
        <v>8125</v>
      </c>
      <c r="I120" s="8"/>
    </row>
    <row r="121" spans="2:9" ht="25.5" x14ac:dyDescent="0.25">
      <c r="B121" s="139">
        <v>4</v>
      </c>
      <c r="C121" s="140"/>
      <c r="D121" s="141"/>
      <c r="E121" s="50" t="s">
        <v>173</v>
      </c>
      <c r="F121" s="77"/>
      <c r="G121" s="78"/>
      <c r="H121" s="79">
        <v>8125</v>
      </c>
      <c r="I121" s="78"/>
    </row>
    <row r="122" spans="2:9" ht="25.5" x14ac:dyDescent="0.25">
      <c r="B122" s="102"/>
      <c r="C122" s="82">
        <v>45</v>
      </c>
      <c r="D122" s="103"/>
      <c r="E122" s="80" t="s">
        <v>127</v>
      </c>
      <c r="F122" s="77"/>
      <c r="G122" s="78"/>
      <c r="H122" s="79">
        <v>8125</v>
      </c>
      <c r="I122" s="78"/>
    </row>
    <row r="123" spans="2:9" ht="25.5" x14ac:dyDescent="0.25">
      <c r="B123" s="66"/>
      <c r="C123" s="67"/>
      <c r="D123" s="47">
        <v>4511</v>
      </c>
      <c r="E123" s="50" t="s">
        <v>127</v>
      </c>
      <c r="F123" s="46"/>
      <c r="G123" s="8"/>
      <c r="H123" s="75">
        <v>8125</v>
      </c>
      <c r="I123" s="8"/>
    </row>
    <row r="124" spans="2:9" ht="25.5" x14ac:dyDescent="0.25">
      <c r="B124" s="136" t="s">
        <v>216</v>
      </c>
      <c r="C124" s="137"/>
      <c r="D124" s="138"/>
      <c r="E124" s="80" t="s">
        <v>219</v>
      </c>
      <c r="F124" s="77">
        <v>0</v>
      </c>
      <c r="G124" s="78">
        <v>0</v>
      </c>
      <c r="H124" s="79">
        <f>H125</f>
        <v>33976.94</v>
      </c>
      <c r="I124" s="8"/>
    </row>
    <row r="125" spans="2:9" x14ac:dyDescent="0.25">
      <c r="B125" s="81" t="s">
        <v>185</v>
      </c>
      <c r="C125" s="82">
        <v>43</v>
      </c>
      <c r="D125" s="83"/>
      <c r="E125" s="80" t="s">
        <v>225</v>
      </c>
      <c r="F125" s="46"/>
      <c r="G125" s="8"/>
      <c r="H125" s="79">
        <v>33976.94</v>
      </c>
      <c r="I125" s="8"/>
    </row>
    <row r="126" spans="2:9" ht="25.5" x14ac:dyDescent="0.25">
      <c r="B126" s="102">
        <v>4</v>
      </c>
      <c r="C126" s="82"/>
      <c r="D126" s="83"/>
      <c r="E126" s="50" t="s">
        <v>173</v>
      </c>
      <c r="F126" s="46"/>
      <c r="G126" s="8"/>
      <c r="H126" s="75">
        <v>33976.94</v>
      </c>
      <c r="I126" s="8"/>
    </row>
    <row r="127" spans="2:9" ht="25.5" x14ac:dyDescent="0.25">
      <c r="B127" s="81"/>
      <c r="C127" s="82">
        <v>42</v>
      </c>
      <c r="D127" s="83"/>
      <c r="E127" s="80" t="s">
        <v>119</v>
      </c>
      <c r="F127" s="46"/>
      <c r="G127" s="8"/>
      <c r="H127" s="75">
        <v>33976.94</v>
      </c>
      <c r="I127" s="8"/>
    </row>
    <row r="128" spans="2:9" ht="28.5" customHeight="1" x14ac:dyDescent="0.25">
      <c r="B128" s="66"/>
      <c r="C128" s="67"/>
      <c r="D128" s="47">
        <v>4231</v>
      </c>
      <c r="E128" s="50" t="s">
        <v>215</v>
      </c>
      <c r="F128" s="46"/>
      <c r="G128" s="8"/>
      <c r="H128" s="75">
        <v>33976.94</v>
      </c>
      <c r="I128" s="8"/>
    </row>
    <row r="129" spans="2:9" ht="24.75" customHeight="1" x14ac:dyDescent="0.25">
      <c r="B129" s="136" t="s">
        <v>217</v>
      </c>
      <c r="C129" s="137"/>
      <c r="D129" s="138"/>
      <c r="E129" s="80" t="s">
        <v>218</v>
      </c>
      <c r="F129" s="77">
        <v>0</v>
      </c>
      <c r="G129" s="78">
        <v>0</v>
      </c>
      <c r="H129" s="79">
        <v>23039.07</v>
      </c>
      <c r="I129" s="8"/>
    </row>
    <row r="130" spans="2:9" ht="25.5" x14ac:dyDescent="0.25">
      <c r="B130" s="88" t="s">
        <v>185</v>
      </c>
      <c r="C130" s="89">
        <v>581</v>
      </c>
      <c r="D130" s="76"/>
      <c r="E130" s="80" t="s">
        <v>228</v>
      </c>
      <c r="F130" s="77"/>
      <c r="G130" s="78"/>
      <c r="H130" s="79"/>
      <c r="I130" s="8"/>
    </row>
    <row r="131" spans="2:9" x14ac:dyDescent="0.25">
      <c r="B131" s="66">
        <v>3</v>
      </c>
      <c r="C131" s="82"/>
      <c r="D131" s="83"/>
      <c r="E131" s="50" t="s">
        <v>4</v>
      </c>
      <c r="F131" s="77"/>
      <c r="G131" s="78"/>
      <c r="H131" s="79">
        <v>23039.07</v>
      </c>
      <c r="I131" s="8"/>
    </row>
    <row r="132" spans="2:9" x14ac:dyDescent="0.25">
      <c r="B132" s="66"/>
      <c r="C132" s="82">
        <v>31</v>
      </c>
      <c r="D132" s="83"/>
      <c r="E132" s="84" t="s">
        <v>5</v>
      </c>
      <c r="F132" s="77"/>
      <c r="G132" s="78"/>
      <c r="H132" s="79">
        <v>22408.28</v>
      </c>
      <c r="I132" s="8"/>
    </row>
    <row r="133" spans="2:9" x14ac:dyDescent="0.25">
      <c r="B133" s="66"/>
      <c r="C133" s="82"/>
      <c r="D133" s="47">
        <v>3111</v>
      </c>
      <c r="E133" s="50" t="s">
        <v>226</v>
      </c>
      <c r="F133" s="77"/>
      <c r="G133" s="78"/>
      <c r="H133" s="75">
        <v>13778.6</v>
      </c>
      <c r="I133" s="8"/>
    </row>
    <row r="134" spans="2:9" x14ac:dyDescent="0.25">
      <c r="B134" s="66"/>
      <c r="C134" s="82"/>
      <c r="D134" s="47">
        <v>3114</v>
      </c>
      <c r="E134" s="50" t="s">
        <v>227</v>
      </c>
      <c r="F134" s="77"/>
      <c r="G134" s="78"/>
      <c r="H134" s="75">
        <v>2605.66</v>
      </c>
      <c r="I134" s="8"/>
    </row>
    <row r="135" spans="2:9" x14ac:dyDescent="0.25">
      <c r="B135" s="66"/>
      <c r="C135" s="82"/>
      <c r="D135" s="47">
        <v>3121</v>
      </c>
      <c r="E135" s="50" t="s">
        <v>86</v>
      </c>
      <c r="F135" s="46"/>
      <c r="G135" s="8"/>
      <c r="H135" s="75">
        <v>3320.62</v>
      </c>
      <c r="I135" s="8"/>
    </row>
    <row r="136" spans="2:9" x14ac:dyDescent="0.25">
      <c r="B136" s="66"/>
      <c r="C136" s="82"/>
      <c r="D136" s="47">
        <v>3132</v>
      </c>
      <c r="E136" s="50" t="s">
        <v>177</v>
      </c>
      <c r="F136" s="46"/>
      <c r="G136" s="8"/>
      <c r="H136" s="75">
        <v>2703.4</v>
      </c>
      <c r="I136" s="8"/>
    </row>
    <row r="137" spans="2:9" x14ac:dyDescent="0.25">
      <c r="B137" s="66"/>
      <c r="C137" s="82">
        <v>32</v>
      </c>
      <c r="D137" s="83"/>
      <c r="E137" s="80" t="s">
        <v>12</v>
      </c>
      <c r="F137" s="46"/>
      <c r="G137" s="8"/>
      <c r="H137" s="79">
        <v>630.79</v>
      </c>
      <c r="I137" s="8"/>
    </row>
    <row r="138" spans="2:9" ht="25.5" x14ac:dyDescent="0.25">
      <c r="B138" s="66"/>
      <c r="C138" s="82"/>
      <c r="D138" s="47">
        <v>3212</v>
      </c>
      <c r="E138" s="50" t="s">
        <v>178</v>
      </c>
      <c r="F138" s="46"/>
      <c r="G138" s="8"/>
      <c r="H138" s="75">
        <v>630.79</v>
      </c>
      <c r="I138" s="8"/>
    </row>
  </sheetData>
  <mergeCells count="16">
    <mergeCell ref="B124:D124"/>
    <mergeCell ref="B129:D129"/>
    <mergeCell ref="B121:D121"/>
    <mergeCell ref="B2:I2"/>
    <mergeCell ref="B12:D12"/>
    <mergeCell ref="B14:D14"/>
    <mergeCell ref="B98:D98"/>
    <mergeCell ref="B119:D119"/>
    <mergeCell ref="B92:D92"/>
    <mergeCell ref="B4:I4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Tea Jelić</cp:lastModifiedBy>
  <cp:lastPrinted>2024-02-26T08:54:33Z</cp:lastPrinted>
  <dcterms:created xsi:type="dcterms:W3CDTF">2022-08-12T12:51:27Z</dcterms:created>
  <dcterms:modified xsi:type="dcterms:W3CDTF">2024-02-26T08:57:26Z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